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880" activeTab="0"/>
  </bookViews>
  <sheets>
    <sheet name="Лист1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externalReferences>
    <externalReference r:id="rId9"/>
  </externalReferences>
  <definedNames>
    <definedName name="_1_Доля">#REF!</definedName>
    <definedName name="_xlnm._FilterDatabase" localSheetId="0" hidden="1">'Лист1'!$A$6:$T$96</definedName>
    <definedName name="Ат">'[1]Атрибуты товара'!$A$4:$A$535</definedName>
    <definedName name="атр">#REF!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_итог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<sst xmlns="http://schemas.openxmlformats.org/spreadsheetml/2006/main" count="1340" uniqueCount="468">
  <si>
    <t>Способ закупок</t>
  </si>
  <si>
    <t>Кол-во, объем</t>
  </si>
  <si>
    <t>Маркетинговая цена за единицу, тенге без НДС</t>
  </si>
  <si>
    <t>Условия оплаты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</si>
  <si>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</si>
  <si>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</si>
  <si>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</si>
  <si>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</si>
  <si>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</si>
  <si>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</si>
  <si>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</si>
  <si>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</si>
  <si>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</si>
  <si>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</si>
  <si>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</si>
  <si>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</si>
  <si>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</si>
  <si>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</si>
  <si>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</si>
  <si>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</si>
  <si>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</si>
  <si>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</si>
  <si>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</si>
  <si>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</si>
  <si>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</si>
  <si>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</si>
  <si>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</si>
  <si>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</si>
  <si>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</si>
  <si>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</si>
  <si>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</si>
  <si>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</si>
  <si>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</si>
  <si>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</si>
  <si>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</si>
  <si>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</si>
  <si>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</si>
  <si>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</si>
  <si>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245 Киловатт-час</t>
  </si>
  <si>
    <t>715 Пара</t>
  </si>
  <si>
    <t>736 Рулон</t>
  </si>
  <si>
    <t>778 Упаковка</t>
  </si>
  <si>
    <t>796 Штука</t>
  </si>
  <si>
    <t>839 Комплект</t>
  </si>
  <si>
    <t>Единица измерения</t>
  </si>
  <si>
    <t>100</t>
  </si>
  <si>
    <t>01.2023</t>
  </si>
  <si>
    <t>04.2023</t>
  </si>
  <si>
    <t>02.2023</t>
  </si>
  <si>
    <t>272011.900.000003</t>
  </si>
  <si>
    <t>Батарейка</t>
  </si>
  <si>
    <t>05.2023</t>
  </si>
  <si>
    <t>272011.900.000004</t>
  </si>
  <si>
    <t>ОТОС</t>
  </si>
  <si>
    <t>Мангистауская область, г.Актау, 14 мкр. 70 здание</t>
  </si>
  <si>
    <t>Бумага</t>
  </si>
  <si>
    <t>СИТ</t>
  </si>
  <si>
    <t>ОП</t>
  </si>
  <si>
    <t>273213.500.000002</t>
  </si>
  <si>
    <t>Кабель специализированный</t>
  </si>
  <si>
    <t>тип UTP</t>
  </si>
  <si>
    <t>Patch cord UTP-6cat 3m</t>
  </si>
  <si>
    <t>262016.930.000001</t>
  </si>
  <si>
    <t>Манипулятор "мышь"</t>
  </si>
  <si>
    <t>оптическая, проводная</t>
  </si>
  <si>
    <t>USB проводная оптическая мышь, 2 кнопки, колесо прокрутки:</t>
  </si>
  <si>
    <t>204131.590.000001</t>
  </si>
  <si>
    <t>Салфетка</t>
  </si>
  <si>
    <t>чистящая</t>
  </si>
  <si>
    <t>Влажные салфетки для ухода за экраном, 100 шт.:</t>
  </si>
  <si>
    <t>262021.900.000098</t>
  </si>
  <si>
    <t>Флеш-накопитель</t>
  </si>
  <si>
    <t>интерфейс USB 3.0, емкость более 16 Гб, но не более 64 Гб</t>
  </si>
  <si>
    <t>Объем памяти: 32 ГБ
Интерфейс: USB 3.0
Скорость записи данных: 25 МБ/с
Скорость чтения данных: 90 МБ/с</t>
  </si>
  <si>
    <t>329959.900.000068</t>
  </si>
  <si>
    <t>Фильтр</t>
  </si>
  <si>
    <t>сетевой</t>
  </si>
  <si>
    <t>Количество выходных розеток: 5
Максимальный ток нагрузки: 10 А
Суммарная мощность нагрузки, Вт: 2200</t>
  </si>
  <si>
    <t>265211.130.000001</t>
  </si>
  <si>
    <t>Часы</t>
  </si>
  <si>
    <t>наручные, электронные (со встроенным секундомером), нормальный калибр</t>
  </si>
  <si>
    <t>Компрессор</t>
  </si>
  <si>
    <t>Портативный электрический воздушный компрессор</t>
  </si>
  <si>
    <t>73-1-5</t>
  </si>
  <si>
    <t>73-1-9</t>
  </si>
  <si>
    <t>Республика Азербайджан, порт Баку</t>
  </si>
  <si>
    <t>301150.000.000001</t>
  </si>
  <si>
    <t>Гидростат</t>
  </si>
  <si>
    <t>для аварийных радиобуев</t>
  </si>
  <si>
    <t>Система GPS</t>
  </si>
  <si>
    <t>Судовая система  GPS, спутниковая </t>
  </si>
  <si>
    <t>Система акустическая многополосная - Портативная колонка</t>
  </si>
  <si>
    <t>281324.000.000010</t>
  </si>
  <si>
    <t>воздушный, производительность 3 м3/мин</t>
  </si>
  <si>
    <t>264031.900.000001</t>
  </si>
  <si>
    <t>Система акустическая</t>
  </si>
  <si>
    <t>многополосная</t>
  </si>
  <si>
    <t>0</t>
  </si>
  <si>
    <t>331910.900.000011</t>
  </si>
  <si>
    <t>Услуги по техническому обслуживанию спасательных устройств</t>
  </si>
  <si>
    <t>522211.000.000000</t>
  </si>
  <si>
    <t>Услуги по техническому обслуживанию навигационного и аналогичного оборудования</t>
  </si>
  <si>
    <t>522219.000.000008</t>
  </si>
  <si>
    <t xml:space="preserve">Услуги по Освидетельствовани. аварийно-спасательного и противопожарного имущества </t>
  </si>
  <si>
    <t>749020.000.000097</t>
  </si>
  <si>
    <t>Услуга по освидетельствованию буксирного и грузоподъемного имущества судов (скобы, тросы, кнехты и т.д.) с выдачей сертифкатов</t>
  </si>
  <si>
    <t>Услуга по освидетельствованию и испытанию буксирного и грузоподъемного имущества судов (скобы, тросы, кнехты и т.д.) с выдачей сертифкатов</t>
  </si>
  <si>
    <t>Ежегодная проверка и  переукладка спасательных плотов тип: Viking  с выдачей сертификатов (Талас, Эмба,)</t>
  </si>
  <si>
    <t>Береговое техническое обслуживание радионавигационного оборудования, и оборудования ГМССБ включая ремонт (Талас, Эмба,)</t>
  </si>
  <si>
    <t>Ежегодная проверка аварийно-спасательного и противопожарного имущества  с выдачей сертификатов</t>
  </si>
  <si>
    <t>Освидетельствование и испытание буксирного и грузоподъемного имущества судов (скобы, тросы, кнехты, краны и т.д.) с выдачей сертифкатов</t>
  </si>
  <si>
    <t>Судовая электронная картографическая навигационно-информационная система для сухогруза Туркестан</t>
  </si>
  <si>
    <t>265111.500.000006</t>
  </si>
  <si>
    <t>Комплекс навигационно-топографический</t>
  </si>
  <si>
    <t>для топогеодезического и навигационного обеспечения</t>
  </si>
  <si>
    <t>265111.500.000007</t>
  </si>
  <si>
    <t>спутниковая </t>
  </si>
  <si>
    <t>г. Актау, 14 мкр., Здание №70, офис ТОО "НМСК "Казмортрансфлот"</t>
  </si>
  <si>
    <t>СМТС</t>
  </si>
  <si>
    <t>204131.900.000001</t>
  </si>
  <si>
    <t>Мыло</t>
  </si>
  <si>
    <t>Мыло туалетное твердое, вес не менее 90гр</t>
  </si>
  <si>
    <t>204131.900.000000</t>
  </si>
  <si>
    <t>Мыло туалетное жидкое, флакон не менее 240мл</t>
  </si>
  <si>
    <t>204131.950.000000</t>
  </si>
  <si>
    <t>Мыло хозяйственное твердое, не менее 72%</t>
  </si>
  <si>
    <t>204141.000.000011</t>
  </si>
  <si>
    <t>Освежитель воздуха</t>
  </si>
  <si>
    <t>аэрозоль</t>
  </si>
  <si>
    <t>329111.900.000007</t>
  </si>
  <si>
    <t>Губка</t>
  </si>
  <si>
    <t>для мытья посуды</t>
  </si>
  <si>
    <t>Мочалка</t>
  </si>
  <si>
    <t>Мочалка металлическая для мытья посуды</t>
  </si>
  <si>
    <t>204218.900.000003</t>
  </si>
  <si>
    <t>Зубочистки</t>
  </si>
  <si>
    <t>деревянные</t>
  </si>
  <si>
    <t>172211.200.000000</t>
  </si>
  <si>
    <t>Бумага туалетная</t>
  </si>
  <si>
    <t>171220.900.000001</t>
  </si>
  <si>
    <t>Салфетка бумажная, столовая</t>
  </si>
  <si>
    <t>172211.350.000002</t>
  </si>
  <si>
    <t>Полотенце</t>
  </si>
  <si>
    <t>Полотенце общего назначения, бумажное</t>
  </si>
  <si>
    <t>139229.590.000002</t>
  </si>
  <si>
    <t>Тряпка</t>
  </si>
  <si>
    <t>Тряпка для вытирания столов</t>
  </si>
  <si>
    <t>222211.900.000002</t>
  </si>
  <si>
    <t>Мешок</t>
  </si>
  <si>
    <t>Мешок для мусора из полиэтилена, 30л</t>
  </si>
  <si>
    <t>222211.900.000003</t>
  </si>
  <si>
    <t>Мешок для мусора из полиэтилена, 60л</t>
  </si>
  <si>
    <t>737 Рулон</t>
  </si>
  <si>
    <t>222211.900.000004</t>
  </si>
  <si>
    <t>Мешок для мусора из полиэтилена, 120л</t>
  </si>
  <si>
    <t>738 Рулон</t>
  </si>
  <si>
    <t>139221.700.000001</t>
  </si>
  <si>
    <t>Пакет</t>
  </si>
  <si>
    <t>Пакет упаковочный из полиэтилена, одноразовый для продуктов</t>
  </si>
  <si>
    <t>141230.100.000010</t>
  </si>
  <si>
    <t>Перчатки</t>
  </si>
  <si>
    <t>Перчатки резиновые для защиты рук</t>
  </si>
  <si>
    <t>329111.300.000001</t>
  </si>
  <si>
    <t>Швабра</t>
  </si>
  <si>
    <t>Швабра бытовая со съемной веревочной насадкой</t>
  </si>
  <si>
    <t>222929.900.000180</t>
  </si>
  <si>
    <t>Насадка</t>
  </si>
  <si>
    <t>Насадка для швабры бытовой, веревочная</t>
  </si>
  <si>
    <t>221950.500.000000</t>
  </si>
  <si>
    <t>Лента</t>
  </si>
  <si>
    <t>Лента липкая от летающих насекомых</t>
  </si>
  <si>
    <t>03.2023</t>
  </si>
  <si>
    <t>244225.100.000006</t>
  </si>
  <si>
    <t>Фольга</t>
  </si>
  <si>
    <t>Фольга пищевая алюминиевая, толщина 0,056-0,070 мм</t>
  </si>
  <si>
    <t>222130.100.000027</t>
  </si>
  <si>
    <t>Пленка</t>
  </si>
  <si>
    <t>Пленка пищевая полиэтиленовая</t>
  </si>
  <si>
    <t>329119.900.000003</t>
  </si>
  <si>
    <t>Щетка</t>
  </si>
  <si>
    <t>257211.300.000000</t>
  </si>
  <si>
    <t>Замок</t>
  </si>
  <si>
    <t>навесной</t>
  </si>
  <si>
    <t>222929.900.000096</t>
  </si>
  <si>
    <t>Пломба пластиковая</t>
  </si>
  <si>
    <t>Пломба пластиковая номерная</t>
  </si>
  <si>
    <t>для мусора, полиэтиленовый,240л</t>
  </si>
  <si>
    <t>329912.130.000000</t>
  </si>
  <si>
    <t>Ручка канцелярская</t>
  </si>
  <si>
    <t>329959.900.000067</t>
  </si>
  <si>
    <t>Штрих-корректор</t>
  </si>
  <si>
    <t>канцелярский</t>
  </si>
  <si>
    <t>329915.100.000000</t>
  </si>
  <si>
    <t>Карандаш механический</t>
  </si>
  <si>
    <t>Карандаш простой ТМ (НВ) с резинкой, механический</t>
  </si>
  <si>
    <t>257111.390.000003</t>
  </si>
  <si>
    <t>Нож</t>
  </si>
  <si>
    <t>Нож канцелярский, с длинной лезвия не менее 18 см., с фиксатором</t>
  </si>
  <si>
    <t>257111.910.000000</t>
  </si>
  <si>
    <t>Ножницы</t>
  </si>
  <si>
    <t>Ножницы канцелярские с длинною лезвия не менее 13 см., с пластмассовыми ручками.</t>
  </si>
  <si>
    <t>172312.700.000011</t>
  </si>
  <si>
    <t>Стикер</t>
  </si>
  <si>
    <t>Стикеры разделители, цветные, 5 цветов</t>
  </si>
  <si>
    <t>282323.900.000002</t>
  </si>
  <si>
    <t>Степлер</t>
  </si>
  <si>
    <t xml:space="preserve">Степлер средний </t>
  </si>
  <si>
    <t>Мангистауская область, порт Баутино ФПМО</t>
  </si>
  <si>
    <t>222923.200.000011</t>
  </si>
  <si>
    <t>Стакан</t>
  </si>
  <si>
    <t>из пластика, одноразовый</t>
  </si>
  <si>
    <t>351110.100.000000</t>
  </si>
  <si>
    <t>Электроэнергия</t>
  </si>
  <si>
    <t>для собственного потребления</t>
  </si>
  <si>
    <t>АХО</t>
  </si>
  <si>
    <t>192026.520.000000</t>
  </si>
  <si>
    <t>Топливо дизельное</t>
  </si>
  <si>
    <t>межсезонное</t>
  </si>
  <si>
    <t>Тонна (метрическая)</t>
  </si>
  <si>
    <t>СКЭФ</t>
  </si>
  <si>
    <t>73-1-2</t>
  </si>
  <si>
    <t>ГОСТ 305-82. Судовое дизельное топливо с бункеровкой судов</t>
  </si>
  <si>
    <t>749020.000.000059</t>
  </si>
  <si>
    <t>Услуги морского агента</t>
  </si>
  <si>
    <t>Каспийское море</t>
  </si>
  <si>
    <t>Услуги агентирования судов в портах Баку (в том числе оплата портовых сборов за судозаходы в портах)</t>
  </si>
  <si>
    <t>Услуги агентирования судов в портах Махачкала (в том числе оплата портовых сборов за судозаходы в портах)</t>
  </si>
  <si>
    <t>Услуги агентирования судов в портах Туркменистана (в том числе оплата портовых сборов за судозаходы в портах)</t>
  </si>
  <si>
    <t>73-1-3</t>
  </si>
  <si>
    <t>1. Товары</t>
  </si>
  <si>
    <t>3. Услуги</t>
  </si>
  <si>
    <t>тип ААА</t>
  </si>
  <si>
    <t>Типоразмер: АAА (мизинчиковые)
Технология: Щелочная
Напряжение питания: 1.5 В</t>
  </si>
  <si>
    <t>тип АА</t>
  </si>
  <si>
    <t>Типоразмер: АА (пальчиковые)
Технология: Щелочная
Напряжение питания: 1.5 В</t>
  </si>
  <si>
    <t>172312.300.000001</t>
  </si>
  <si>
    <t>Конверт</t>
  </si>
  <si>
    <t>бумажный</t>
  </si>
  <si>
    <t>Общие характеристики:бумажный, вид печати цифровая, высокого качества, полноцветная, евроформата 210 мм x100 мм</t>
  </si>
  <si>
    <t>172312.500.000001</t>
  </si>
  <si>
    <t>Открытка</t>
  </si>
  <si>
    <t>поздравительная</t>
  </si>
  <si>
    <t>151212.900.000063</t>
  </si>
  <si>
    <t>Папка</t>
  </si>
  <si>
    <t>адресная, из текстильного материала</t>
  </si>
  <si>
    <t>172313.190.000000</t>
  </si>
  <si>
    <t>Грамота</t>
  </si>
  <si>
    <t>матовая, формат А4</t>
  </si>
  <si>
    <t>Общие характеристики:Размер 297х210 мм, цифровая печать, в рамке</t>
  </si>
  <si>
    <t>06.2023</t>
  </si>
  <si>
    <t>Итого по товарам</t>
  </si>
  <si>
    <t>Итого по услугам</t>
  </si>
  <si>
    <t>Всего</t>
  </si>
  <si>
    <t>5111 Одна пачка</t>
  </si>
  <si>
    <t>самоклеящийся, бумажный, для заметок, 76х76мм</t>
  </si>
  <si>
    <t>пластиковый, закладка для заметок, с клеевым краем, 44х12мм</t>
  </si>
  <si>
    <t>формат А4</t>
  </si>
  <si>
    <t>вкладыш, полипропиленовый, А4</t>
  </si>
  <si>
    <t>для ламинирования, размер 216*303 мм</t>
  </si>
  <si>
    <t>пластиковая, скоросшиватель, формат А4</t>
  </si>
  <si>
    <t>пластиковая, регистратор, 70мм, формат А4</t>
  </si>
  <si>
    <t>канцелярский, 32мм</t>
  </si>
  <si>
    <t>канцелярская, металлическая</t>
  </si>
  <si>
    <t>для канцелярских целей, проволочная</t>
  </si>
  <si>
    <t>канцелярский, механический</t>
  </si>
  <si>
    <t>шариковая</t>
  </si>
  <si>
    <t>простой</t>
  </si>
  <si>
    <t>бухгалтерский</t>
  </si>
  <si>
    <t>карандаш, канцелярский, твердый</t>
  </si>
  <si>
    <t>172312.700.000000</t>
  </si>
  <si>
    <t>для заметок</t>
  </si>
  <si>
    <t>222925.900.000017</t>
  </si>
  <si>
    <t>пластиковый, для заметок</t>
  </si>
  <si>
    <t>222925.900.000003</t>
  </si>
  <si>
    <t>Файл - вкладыш</t>
  </si>
  <si>
    <t>для документов, без перфорации, из полипропиленовой пленки</t>
  </si>
  <si>
    <t>222130.100.000001</t>
  </si>
  <si>
    <t>для ламинирования</t>
  </si>
  <si>
    <t>172313.500.000001</t>
  </si>
  <si>
    <t>Скоросшиватель</t>
  </si>
  <si>
    <t>222925.700.000027</t>
  </si>
  <si>
    <t>пластиковая, формат А4</t>
  </si>
  <si>
    <t>259923.300.000000</t>
  </si>
  <si>
    <t>Зажим</t>
  </si>
  <si>
    <t>259923.500.000005</t>
  </si>
  <si>
    <t>Скрепка</t>
  </si>
  <si>
    <t>259923.500.000006</t>
  </si>
  <si>
    <t>Скоба</t>
  </si>
  <si>
    <t>Карандаш</t>
  </si>
  <si>
    <t>282312.100.000000</t>
  </si>
  <si>
    <t>Калькулятор</t>
  </si>
  <si>
    <t>205210.900.000025</t>
  </si>
  <si>
    <t>Клей</t>
  </si>
  <si>
    <t>для уборки</t>
  </si>
  <si>
    <t>канцелярский, механический, на 100 листов</t>
  </si>
  <si>
    <t>канцелярский, механический, скобы 24-28</t>
  </si>
  <si>
    <t>1 ТОП</t>
  </si>
  <si>
    <t>2 ТОП</t>
  </si>
  <si>
    <t>3 ТОП</t>
  </si>
  <si>
    <t>4 ТОП</t>
  </si>
  <si>
    <t>5 ТОП</t>
  </si>
  <si>
    <t>6 ТОП</t>
  </si>
  <si>
    <t>7 ТОП</t>
  </si>
  <si>
    <t>8 ТОП</t>
  </si>
  <si>
    <t>9 ТОП</t>
  </si>
  <si>
    <t>10 ТОП</t>
  </si>
  <si>
    <t>11 ТОП</t>
  </si>
  <si>
    <t>12 ТОП</t>
  </si>
  <si>
    <t>13 ТОП</t>
  </si>
  <si>
    <t>14 ТОП</t>
  </si>
  <si>
    <t>15 ТОП</t>
  </si>
  <si>
    <t>16 ТОП</t>
  </si>
  <si>
    <t>17 ТОП</t>
  </si>
  <si>
    <t>18 ТОП</t>
  </si>
  <si>
    <t>19 ТОП</t>
  </si>
  <si>
    <t>20 ТОП</t>
  </si>
  <si>
    <t>21 ТОП</t>
  </si>
  <si>
    <t>22 ТОП</t>
  </si>
  <si>
    <t>23 ТОП</t>
  </si>
  <si>
    <t>24 ТОП</t>
  </si>
  <si>
    <t>25 ТОП</t>
  </si>
  <si>
    <t>26 ТОП</t>
  </si>
  <si>
    <t>27 ТОП</t>
  </si>
  <si>
    <t>28 ТОП</t>
  </si>
  <si>
    <t>29 ТОП</t>
  </si>
  <si>
    <t>30 ТОП</t>
  </si>
  <si>
    <t>31 ТОП</t>
  </si>
  <si>
    <t>32 ТОП</t>
  </si>
  <si>
    <t>33 ТОП</t>
  </si>
  <si>
    <t>34 ТОП</t>
  </si>
  <si>
    <t>35 ТОП</t>
  </si>
  <si>
    <t>36 ТОП</t>
  </si>
  <si>
    <t>37 ТОП</t>
  </si>
  <si>
    <t>38 ТОП</t>
  </si>
  <si>
    <t>40 ТОП</t>
  </si>
  <si>
    <t>41 ТОП</t>
  </si>
  <si>
    <t>42 ТОП</t>
  </si>
  <si>
    <t>43 ТОП</t>
  </si>
  <si>
    <t>44 ТОП</t>
  </si>
  <si>
    <t>45 ТОП</t>
  </si>
  <si>
    <t>46 ТОП</t>
  </si>
  <si>
    <t>47 ТОП</t>
  </si>
  <si>
    <t>48 ТОП</t>
  </si>
  <si>
    <t>49 ТОП</t>
  </si>
  <si>
    <t>50 ТОП</t>
  </si>
  <si>
    <t>51 ТОП</t>
  </si>
  <si>
    <t>52 ТОП</t>
  </si>
  <si>
    <t>53 ТОП</t>
  </si>
  <si>
    <t>54 ТОП</t>
  </si>
  <si>
    <t>55 ТОП</t>
  </si>
  <si>
    <t>56 ТОП</t>
  </si>
  <si>
    <t>57 ТОП</t>
  </si>
  <si>
    <t>58 ТОП</t>
  </si>
  <si>
    <t>59 ТОП</t>
  </si>
  <si>
    <t>60 ТОП</t>
  </si>
  <si>
    <t>62 ТОП</t>
  </si>
  <si>
    <t>63 ТОП</t>
  </si>
  <si>
    <t>64 ТОП</t>
  </si>
  <si>
    <t>65 ТОП</t>
  </si>
  <si>
    <t>66 ТОП</t>
  </si>
  <si>
    <t>67 ТОП</t>
  </si>
  <si>
    <t>68 ТОП</t>
  </si>
  <si>
    <t>69 ТОП</t>
  </si>
  <si>
    <t>70 ТОП</t>
  </si>
  <si>
    <t>71 ТОП</t>
  </si>
  <si>
    <t>72 ТОП</t>
  </si>
  <si>
    <t>73 ТОП</t>
  </si>
  <si>
    <t>1  УОП</t>
  </si>
  <si>
    <t>2 УОП</t>
  </si>
  <si>
    <t>3  УОП</t>
  </si>
  <si>
    <t>4  УОП</t>
  </si>
  <si>
    <t>5  УОП</t>
  </si>
  <si>
    <t>6  УОП</t>
  </si>
  <si>
    <t>7  УОП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</si>
  <si>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</si>
  <si>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</si>
  <si>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</si>
  <si>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</si>
  <si>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Основание для ОИ/ТКП/ВХК</t>
  </si>
  <si>
    <t>Место (адрес) осуществления закупок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</si>
  <si>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</si>
  <si>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</si>
  <si>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Сумма, планируемая для закупок ТРУ без НДС, тенге</t>
  </si>
  <si>
    <t>Сумма, планируемая для закупки ТРУ с НДС, тенге</t>
  </si>
  <si>
    <t>Инициатор</t>
  </si>
  <si>
    <t xml:space="preserve">Предоплата - 0%, Промежуточный платеж - 100%, Окончательный платеж - 0% , </t>
  </si>
  <si>
    <t xml:space="preserve">Предоплата - 0%, Промежуточный платеж - 0%, Окончательный платеж - 100% , </t>
  </si>
  <si>
    <t>С даты подписания договора в течение 30 календарных дней</t>
  </si>
  <si>
    <t>с 01.2023 по 12.2023</t>
  </si>
  <si>
    <t>С даты подписания договора по 12.2023</t>
  </si>
  <si>
    <t xml:space="preserve">Срок осуществления закупок </t>
  </si>
  <si>
    <t>Вид печати цифровая, высокого качества, двухстороння полноцветная , бумага перламутр размер открытки в готовом виде 210х100м</t>
  </si>
  <si>
    <t>Bз высококачественного материала (бумвинил золото/серебро), вклейка цветных вкладышей в папку, нанесение изображения на папку методом полноцветной ультрафиолетовой печати</t>
  </si>
  <si>
    <t>СБМ</t>
  </si>
  <si>
    <t>842519.000.000000</t>
  </si>
  <si>
    <t>Услуги аварийно-спасательной службы</t>
  </si>
  <si>
    <t>Услуга Службы экстренного реагирования для танкера Астан, Алматы, ТК Актау</t>
  </si>
  <si>
    <t>-</t>
  </si>
  <si>
    <t xml:space="preserve">Окончательный платеж - 0% , Промежуточный платеж - 100% , Предоплата - 0% </t>
  </si>
  <si>
    <t>Жидкое мыло для рук состоит из ПАВ, биодобавок и парфюмерного вещества. Дополнительное преимущество такого мыла – отсутствие животных жиров в его составе.</t>
  </si>
  <si>
    <t>Мыло хозяйственное с содержанием жирных кислот не менее 72 % и большим количеством щелочей, около 0,15-0,20 %.  Обладает антибактериальными свойствами.</t>
  </si>
  <si>
    <t>Аэрозоль весом не менее 300мл с распылителем</t>
  </si>
  <si>
    <t>Зубочистки не содержат красителей и вредных для здоровья человека пропиток и покрытий, не требуют специальных условий утилизации.</t>
  </si>
  <si>
    <t>Мешок для мусора из полиэтилена, прочный,  объемом не менее 30л. В рулоне не менее 20-30шт</t>
  </si>
  <si>
    <t>Мешок для мусора из полиэтилена, прочный,  объемом не менее 60л. В рулоне не менее 20-30шт</t>
  </si>
  <si>
    <t>Мешок для мусора из полиэтилена, прочный,  объемом не менее 120л. В рулоне не менее 20-30шт</t>
  </si>
  <si>
    <t>Пакет упаковочный из полиэтилена, одноразовый для продуктов в рулоне не менее 50шт</t>
  </si>
  <si>
    <t xml:space="preserve">Стакан бумажный одноразовый, двухслойный 0,25л-0,35л. , используемый для холодных и горячих напитков. </t>
  </si>
  <si>
    <t>Мешок для мусора из полиэтилена, прочный,  объемом не менее 240л. В рулоне не менее 20-30шт</t>
  </si>
  <si>
    <t>Ручка шариковая с синим стержнем 0,5мм, с колпачком</t>
  </si>
  <si>
    <t>Штрих-корректор жидкий во флаконе с кисточкой</t>
  </si>
  <si>
    <t>Карандаш простой механический со стержнем 0,5мм</t>
  </si>
  <si>
    <t>Блок цветной бумаги с липким слоем размет 76*76мм</t>
  </si>
  <si>
    <t>Пломба пластиковая номерная одноразовая для опечатывания складских помещений</t>
  </si>
  <si>
    <t>Для мытья посуды, столовых приборов, кухонной утвари, а также поверхности плит, раковин, ванн, кафеля, с чистящим абразивным слоем, упаковка - 10шт, цветные, малого размера</t>
  </si>
  <si>
    <t>Мочалка металлическая предназначена для мытья посуды, эффективно  удаляет сложные загрязнения с раковин, плит, духовок. Изготавливаются из нержавеющей стали</t>
  </si>
  <si>
    <t xml:space="preserve">Бумага туалетная двухсторонняя. Длина рулона не менее 20 м, ширина рулона не менее 9.2 см. </t>
  </si>
  <si>
    <t>Салфетка столовая в упаковке не менее 100шт</t>
  </si>
  <si>
    <t>Полотенце бумажное санитарно-гигиенического назначения</t>
  </si>
  <si>
    <t>Тряпка для уборки в упаковке 10шт</t>
  </si>
  <si>
    <t>Перчатки резиновые для уборки размером M,L</t>
  </si>
  <si>
    <t>Пленка полиэтиленовая двухсторонняя. Длина рулона не менее 10 м, ширина рулона не менее 9.1 см.</t>
  </si>
  <si>
    <t>Щетка для уборки в комплекте с совком с длинной ручкой</t>
  </si>
  <si>
    <t>Щетка с длинной ручкой с жестким ворсом</t>
  </si>
  <si>
    <t>Нож канцелярский с  одним лезвием с фиксатором. Ширина лезвия 18мм</t>
  </si>
  <si>
    <t xml:space="preserve">Ножницы с пластмассовыми ручками. </t>
  </si>
  <si>
    <t>Фольга пищевая</t>
  </si>
  <si>
    <t>Для административного здания.</t>
  </si>
  <si>
    <t>Для административного здания</t>
  </si>
  <si>
    <t>Лента липкая</t>
  </si>
  <si>
    <t>наручные, электронные</t>
  </si>
  <si>
    <t>Мыло туалетное твердое</t>
  </si>
  <si>
    <t>Насадка для швабры бытовой</t>
  </si>
  <si>
    <t>Швабра бытовая</t>
  </si>
  <si>
    <t>139229.990.000007</t>
  </si>
  <si>
    <t>Ветошь</t>
  </si>
  <si>
    <t>Ветошь хлопчатобумажная, тканая</t>
  </si>
  <si>
    <t>139229.990.000011</t>
  </si>
  <si>
    <t>Ветошь безворсовая льняная, трикотажная</t>
  </si>
  <si>
    <t>74 ТОП</t>
  </si>
  <si>
    <t>75 ТОП</t>
  </si>
  <si>
    <t>хлопчатобумажная, тканая</t>
  </si>
  <si>
    <t>безворсовая льняная, трикотажная</t>
  </si>
  <si>
    <t>006 Метр</t>
  </si>
  <si>
    <t>Приказ № 80П от 30.12.2022 года</t>
  </si>
  <si>
    <t>8  УОП</t>
  </si>
  <si>
    <t>76 ТОП</t>
  </si>
  <si>
    <t>С 07.2023 по 12.2023</t>
  </si>
  <si>
    <t>с 06.2023 по 12.2023</t>
  </si>
  <si>
    <t>тпх</t>
  </si>
  <si>
    <t>СМТС (ТПХ)</t>
  </si>
  <si>
    <t>Есть ТПХ</t>
  </si>
  <si>
    <t>есть ТПХ</t>
  </si>
  <si>
    <t xml:space="preserve">СМТС </t>
  </si>
  <si>
    <t>2. Работы</t>
  </si>
  <si>
    <t>1  РОП</t>
  </si>
  <si>
    <t>429120.230.000000</t>
  </si>
  <si>
    <t>Работы водолазные</t>
  </si>
  <si>
    <t>Водолазный работы по поиску якоря и якорь цепи танкера "Астана</t>
  </si>
  <si>
    <t>Водолазные работы по поиску</t>
  </si>
  <si>
    <t>Российская Федерация, внешний рейд порта Махачкала</t>
  </si>
  <si>
    <t>Предоплата-0%. Промежуточное - 0%. окончательное - 100%.</t>
  </si>
  <si>
    <t>С 02.2023 по 03.2023</t>
  </si>
  <si>
    <t>77 ТОП</t>
  </si>
  <si>
    <t xml:space="preserve">Папка скоросшиватель картонный ф. А4, для хранения документов. </t>
  </si>
  <si>
    <t>СТЭФ</t>
  </si>
  <si>
    <t>Приказ № 6П от 01.02.2023 года</t>
  </si>
  <si>
    <t>Перечень закупок ТРУ ТОО "НМСК "Казмортрансфлот" на 2023 год, осуществляемых с применением Особого порядка закупок (с изменением и дополнениями от 01.02.2023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</si>
</sst>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0.000"/>
    <numFmt numFmtId="168" formatCode="#,##0.000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\ _₽"/>
  </numFmts>
  <fonts count="63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Book Antiqua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Book Antiqua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1252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6" fillId="0" borderId="0" xfId="0" applyNumberFormat="1" applyFont="1" applyBorder="1" applyAlignment="1">
      <alignment vertical="center" wrapText="1"/>
    </xf>
    <xf numFmtId="49" fontId="5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74" applyNumberFormat="1" applyFont="1" applyFill="1" applyBorder="1" applyAlignment="1">
      <alignment horizontal="center" vertical="top" wrapText="1"/>
      <protection/>
    </xf>
    <xf numFmtId="49" fontId="7" fillId="33" borderId="10" xfId="0" applyNumberFormat="1" applyFont="1" applyFill="1" applyBorder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49" fontId="57" fillId="33" borderId="10" xfId="72" applyNumberFormat="1" applyFont="1" applyFill="1" applyBorder="1" applyAlignment="1">
      <alignment horizontal="center" vertical="top" wrapText="1"/>
      <protection/>
    </xf>
    <xf numFmtId="4" fontId="57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2" xfId="74" applyNumberFormat="1" applyFont="1" applyFill="1" applyBorder="1" applyAlignment="1">
      <alignment horizontal="center" vertical="top" wrapText="1"/>
      <protection/>
    </xf>
    <xf numFmtId="0" fontId="7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3" borderId="11" xfId="74" applyNumberFormat="1" applyFont="1" applyFill="1" applyBorder="1" applyAlignment="1">
      <alignment horizontal="center" vertical="top" wrapText="1"/>
      <protection/>
    </xf>
    <xf numFmtId="49" fontId="7" fillId="33" borderId="19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5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top" wrapText="1"/>
    </xf>
    <xf numFmtId="0" fontId="57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49" fontId="57" fillId="33" borderId="19" xfId="0" applyNumberFormat="1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4" fontId="58" fillId="33" borderId="11" xfId="0" applyNumberFormat="1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 horizontal="left" vertical="top" wrapText="1"/>
    </xf>
    <xf numFmtId="49" fontId="57" fillId="33" borderId="23" xfId="0" applyNumberFormat="1" applyFont="1" applyFill="1" applyBorder="1" applyAlignment="1">
      <alignment horizontal="center" vertical="top" wrapText="1"/>
    </xf>
    <xf numFmtId="0" fontId="59" fillId="33" borderId="14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left" vertical="top" wrapText="1"/>
    </xf>
    <xf numFmtId="3" fontId="57" fillId="33" borderId="10" xfId="0" applyNumberFormat="1" applyFont="1" applyFill="1" applyBorder="1" applyAlignment="1">
      <alignment vertical="top" wrapText="1"/>
    </xf>
    <xf numFmtId="49" fontId="7" fillId="33" borderId="10" xfId="54" applyNumberFormat="1" applyFont="1" applyFill="1" applyBorder="1" applyAlignment="1">
      <alignment horizontal="center" vertical="top"/>
      <protection/>
    </xf>
    <xf numFmtId="0" fontId="57" fillId="33" borderId="1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vertical="top" wrapText="1"/>
    </xf>
    <xf numFmtId="3" fontId="57" fillId="33" borderId="12" xfId="0" applyNumberFormat="1" applyFont="1" applyFill="1" applyBorder="1" applyAlignment="1">
      <alignment vertical="top" wrapText="1"/>
    </xf>
    <xf numFmtId="49" fontId="57" fillId="33" borderId="12" xfId="72" applyNumberFormat="1" applyFont="1" applyFill="1" applyBorder="1" applyAlignment="1">
      <alignment horizontal="center" vertical="top" wrapText="1"/>
      <protection/>
    </xf>
    <xf numFmtId="0" fontId="7" fillId="33" borderId="25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vertical="top" wrapText="1"/>
    </xf>
    <xf numFmtId="0" fontId="57" fillId="33" borderId="17" xfId="0" applyFont="1" applyFill="1" applyBorder="1" applyAlignment="1">
      <alignment vertical="top" wrapText="1"/>
    </xf>
    <xf numFmtId="0" fontId="59" fillId="33" borderId="24" xfId="0" applyFont="1" applyFill="1" applyBorder="1" applyAlignment="1">
      <alignment vertical="top" wrapText="1"/>
    </xf>
    <xf numFmtId="0" fontId="57" fillId="33" borderId="18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0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horizontal="center" vertical="top" wrapText="1"/>
    </xf>
    <xf numFmtId="4" fontId="57" fillId="33" borderId="11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4" fontId="57" fillId="33" borderId="13" xfId="0" applyNumberFormat="1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60" fillId="33" borderId="10" xfId="0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57" fillId="33" borderId="10" xfId="0" applyNumberFormat="1" applyFont="1" applyFill="1" applyBorder="1" applyAlignment="1">
      <alignment horizontal="left" vertical="top" wrapText="1"/>
    </xf>
    <xf numFmtId="49" fontId="57" fillId="33" borderId="11" xfId="0" applyNumberFormat="1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7" fillId="33" borderId="10" xfId="68" applyFont="1" applyFill="1" applyBorder="1" applyAlignment="1">
      <alignment horizontal="left" vertical="top" wrapText="1"/>
      <protection/>
    </xf>
    <xf numFmtId="0" fontId="59" fillId="33" borderId="11" xfId="0" applyFont="1" applyFill="1" applyBorder="1" applyAlignment="1">
      <alignment horizontal="left" vertical="top" wrapText="1"/>
    </xf>
    <xf numFmtId="49" fontId="57" fillId="33" borderId="10" xfId="7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Alignment="1">
      <alignment vertical="top"/>
    </xf>
    <xf numFmtId="49" fontId="11" fillId="33" borderId="0" xfId="0" applyNumberFormat="1" applyFont="1" applyFill="1" applyAlignment="1">
      <alignment vertical="top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left" vertical="top"/>
    </xf>
    <xf numFmtId="49" fontId="10" fillId="33" borderId="0" xfId="0" applyNumberFormat="1" applyFont="1" applyFill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57" fillId="33" borderId="12" xfId="0" applyNumberFormat="1" applyFont="1" applyFill="1" applyBorder="1" applyAlignment="1">
      <alignment horizontal="center" vertical="top" wrapText="1"/>
    </xf>
    <xf numFmtId="0" fontId="7" fillId="33" borderId="10" xfId="62" applyNumberFormat="1" applyFont="1" applyFill="1" applyBorder="1" applyAlignment="1">
      <alignment horizontal="center" vertical="top" wrapText="1"/>
      <protection/>
    </xf>
    <xf numFmtId="0" fontId="13" fillId="33" borderId="12" xfId="0" applyFont="1" applyFill="1" applyBorder="1" applyAlignment="1">
      <alignment horizontal="left" vertical="top" wrapText="1"/>
    </xf>
    <xf numFmtId="1" fontId="13" fillId="33" borderId="12" xfId="0" applyNumberFormat="1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top"/>
    </xf>
    <xf numFmtId="4" fontId="61" fillId="33" borderId="23" xfId="0" applyNumberFormat="1" applyFont="1" applyFill="1" applyBorder="1" applyAlignment="1">
      <alignment horizontal="left" vertical="top"/>
    </xf>
    <xf numFmtId="49" fontId="60" fillId="33" borderId="23" xfId="0" applyNumberFormat="1" applyFont="1" applyFill="1" applyBorder="1" applyAlignment="1">
      <alignment horizontal="left" vertical="top"/>
    </xf>
    <xf numFmtId="4" fontId="61" fillId="33" borderId="10" xfId="0" applyNumberFormat="1" applyFont="1" applyFill="1" applyBorder="1" applyAlignment="1">
      <alignment horizontal="center" vertical="top"/>
    </xf>
    <xf numFmtId="49" fontId="60" fillId="33" borderId="10" xfId="0" applyNumberFormat="1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left" vertical="top" wrapText="1"/>
    </xf>
    <xf numFmtId="0" fontId="59" fillId="34" borderId="14" xfId="0" applyFont="1" applyFill="1" applyBorder="1" applyAlignment="1">
      <alignment horizontal="left" vertical="top" wrapText="1"/>
    </xf>
    <xf numFmtId="49" fontId="57" fillId="34" borderId="10" xfId="0" applyNumberFormat="1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49" fontId="5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4" fontId="58" fillId="34" borderId="10" xfId="0" applyNumberFormat="1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4" fontId="57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vertical="top"/>
    </xf>
    <xf numFmtId="0" fontId="59" fillId="34" borderId="23" xfId="0" applyFont="1" applyFill="1" applyBorder="1" applyAlignment="1">
      <alignment horizontal="left" vertical="top" wrapText="1"/>
    </xf>
    <xf numFmtId="0" fontId="59" fillId="34" borderId="25" xfId="0" applyFont="1" applyFill="1" applyBorder="1" applyAlignment="1">
      <alignment horizontal="left" vertical="top" wrapText="1"/>
    </xf>
    <xf numFmtId="49" fontId="7" fillId="34" borderId="23" xfId="0" applyNumberFormat="1" applyFont="1" applyFill="1" applyBorder="1" applyAlignment="1">
      <alignment horizontal="center" vertical="top" wrapText="1"/>
    </xf>
    <xf numFmtId="0" fontId="57" fillId="34" borderId="23" xfId="0" applyFont="1" applyFill="1" applyBorder="1" applyAlignment="1">
      <alignment horizontal="center" vertical="top" wrapText="1"/>
    </xf>
    <xf numFmtId="49" fontId="57" fillId="34" borderId="23" xfId="0" applyNumberFormat="1" applyFont="1" applyFill="1" applyBorder="1" applyAlignment="1">
      <alignment horizontal="center" vertical="top" wrapText="1"/>
    </xf>
    <xf numFmtId="0" fontId="7" fillId="34" borderId="25" xfId="0" applyFont="1" applyFill="1" applyBorder="1" applyAlignment="1">
      <alignment horizontal="center" vertical="top" wrapText="1"/>
    </xf>
    <xf numFmtId="0" fontId="57" fillId="34" borderId="28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49" fontId="57" fillId="34" borderId="12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7" fillId="34" borderId="10" xfId="62" applyNumberFormat="1" applyFont="1" applyFill="1" applyBorder="1" applyAlignment="1">
      <alignment horizontal="center" vertical="top" wrapText="1"/>
      <protection/>
    </xf>
    <xf numFmtId="0" fontId="13" fillId="34" borderId="12" xfId="0" applyFont="1" applyFill="1" applyBorder="1" applyAlignment="1">
      <alignment horizontal="left" vertical="top" wrapText="1"/>
    </xf>
    <xf numFmtId="1" fontId="13" fillId="34" borderId="12" xfId="0" applyNumberFormat="1" applyFont="1" applyFill="1" applyBorder="1" applyAlignment="1">
      <alignment horizontal="center" vertical="top" wrapText="1"/>
    </xf>
    <xf numFmtId="49" fontId="57" fillId="34" borderId="10" xfId="0" applyNumberFormat="1" applyFont="1" applyFill="1" applyBorder="1" applyAlignment="1">
      <alignment horizontal="center" vertical="top"/>
    </xf>
    <xf numFmtId="0" fontId="57" fillId="34" borderId="17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vertical="top" wrapText="1"/>
    </xf>
    <xf numFmtId="0" fontId="59" fillId="34" borderId="15" xfId="0" applyFont="1" applyFill="1" applyBorder="1" applyAlignment="1">
      <alignment vertical="top" wrapText="1"/>
    </xf>
    <xf numFmtId="0" fontId="7" fillId="34" borderId="10" xfId="74" applyNumberFormat="1" applyFont="1" applyFill="1" applyBorder="1" applyAlignment="1">
      <alignment horizontal="center" vertical="top" wrapText="1"/>
      <protection/>
    </xf>
    <xf numFmtId="0" fontId="8" fillId="34" borderId="12" xfId="0" applyNumberFormat="1" applyFont="1" applyFill="1" applyBorder="1" applyAlignment="1">
      <alignment horizontal="center" vertical="top" wrapText="1"/>
    </xf>
    <xf numFmtId="49" fontId="57" fillId="34" borderId="11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center" vertical="top"/>
    </xf>
    <xf numFmtId="0" fontId="6" fillId="33" borderId="25" xfId="0" applyFont="1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9" fillId="33" borderId="0" xfId="0" applyFont="1" applyFill="1" applyAlignment="1">
      <alignment horizontal="center" vertical="top" wrapText="1"/>
    </xf>
    <xf numFmtId="49" fontId="9" fillId="33" borderId="0" xfId="0" applyNumberFormat="1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/>
    </xf>
    <xf numFmtId="49" fontId="46" fillId="0" borderId="0" xfId="0" applyNumberFormat="1" applyFont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10" xfId="55"/>
    <cellStyle name="Обычный 101 3 2 2 2" xfId="56"/>
    <cellStyle name="Обычный 101 3 2 3" xfId="57"/>
    <cellStyle name="Обычный 12" xfId="58"/>
    <cellStyle name="Обычный 12 2" xfId="59"/>
    <cellStyle name="Обычный 13" xfId="60"/>
    <cellStyle name="Обычный 2" xfId="61"/>
    <cellStyle name="Обычный 2 10" xfId="62"/>
    <cellStyle name="Обычный 2 2" xfId="63"/>
    <cellStyle name="Обычный 2 20 2" xfId="64"/>
    <cellStyle name="Обычный 2 20 2 2" xfId="65"/>
    <cellStyle name="Обычный 3 10 2 2" xfId="66"/>
    <cellStyle name="Обычный 3 10 3" xfId="67"/>
    <cellStyle name="Обычный 3 11" xfId="68"/>
    <cellStyle name="Обычный 3 2" xfId="69"/>
    <cellStyle name="Обычный 30" xfId="70"/>
    <cellStyle name="Обычный 42" xfId="71"/>
    <cellStyle name="Обычный 5" xfId="72"/>
    <cellStyle name="Обычный 5 11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10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eketb\AppData\Local\Microsoft\Windows\INetCache\Content.Outlook\5VS2W1BS\&#1047;&#1072;&#1103;&#1074;&#1082;&#1072;%20&#1052;&#1058;&#1057;%20&#1076;&#1083;&#1103;%20&#1092;&#1086;&#1088;&#1084;&#1080;&#1088;&#1086;&#1074;&#1072;&#1085;&#1080;&#1103;%20&#1043;&#1055;&#1047;%20&#1085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>142 Идентификация </v>
          </cell>
        </row>
        <row r="146">
          <cell r="A146" t="str">
            <v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stru.kz/code_new.jsp?&amp;t=%D0%A1%D0%B8%D1%81%D1%82%D0%B5%D0%BC%D0%B0%20%D0%B0%D0%BA%D1%83%D1%81%D1%82%D0%B8%D1%87%D0%B5%D1%81%D0%BA%D0%B0%D1%8F%20%D0%BC%D0%BD%D0%BE%D0%B3%D0%BE%D0%BF%D0%BE%D0%BB%D0%BE%D1%81%D0%BD%D0%B0%D1%8F&amp;s=common&amp;p=10&amp;n=0&amp;S=264031%2E900&amp;N=%D0%A1%D0%B8%D1%81%D1%82%D0%B5%D0%BC%D0%B0%20%D0%B0%D0%BA%D1%83%D1%81%D1%82%D0%B8%D1%87%D0%B5%D1%81%D0%BA%D0%B0%D1%8F&amp;fc=1&amp;fg=1&amp;new=264031.900.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="90" zoomScaleNormal="90" zoomScalePageLayoutView="0" workbookViewId="0" topLeftCell="A2">
      <pane ySplit="5" topLeftCell="A31" activePane="bottomLeft" state="frozen"/>
      <selection pane="topLeft" activeCell="A2" sqref="A2"/>
      <selection pane="bottomLeft" activeCell="A3" sqref="A3:S3"/>
    </sheetView>
  </sheetViews>
  <sheetFormatPr defaultColWidth="9.140625" defaultRowHeight="15"/>
  <cols>
    <col min="1" max="1" width="6.140625" style="31" customWidth="1"/>
    <col min="2" max="2" width="8.8515625" style="31" customWidth="1"/>
    <col min="3" max="3" width="20.57421875" style="31" customWidth="1"/>
    <col min="4" max="4" width="22.8515625" style="31" customWidth="1"/>
    <col min="5" max="5" width="30.7109375" style="95" customWidth="1"/>
    <col min="6" max="6" width="8.00390625" style="31" customWidth="1"/>
    <col min="7" max="8" width="9.140625" style="31" customWidth="1"/>
    <col min="9" max="9" width="9.140625" style="88" customWidth="1"/>
    <col min="10" max="11" width="18.28125" style="31" customWidth="1"/>
    <col min="12" max="12" width="6.57421875" style="31" customWidth="1"/>
    <col min="13" max="14" width="20.7109375" style="31" customWidth="1"/>
    <col min="15" max="15" width="10.28125" style="31" customWidth="1"/>
    <col min="16" max="16" width="10.00390625" style="31" customWidth="1"/>
    <col min="17" max="17" width="16.7109375" style="31" customWidth="1"/>
    <col min="18" max="19" width="18.7109375" style="31" customWidth="1"/>
    <col min="20" max="20" width="12.7109375" style="88" customWidth="1"/>
    <col min="21" max="16384" width="9.140625" style="31" customWidth="1"/>
  </cols>
  <sheetData>
    <row r="1" spans="5:20" s="86" customFormat="1" ht="15.75">
      <c r="E1" s="97"/>
      <c r="I1" s="98"/>
      <c r="R1" s="154" t="s">
        <v>444</v>
      </c>
      <c r="S1" s="154"/>
      <c r="T1" s="154"/>
    </row>
    <row r="2" spans="5:20" s="86" customFormat="1" ht="15.75">
      <c r="E2" s="97"/>
      <c r="I2" s="98"/>
      <c r="R2" s="154" t="s">
        <v>466</v>
      </c>
      <c r="S2" s="154"/>
      <c r="T2" s="154"/>
    </row>
    <row r="3" spans="1:20" s="86" customFormat="1" ht="18.75">
      <c r="A3" s="158" t="s">
        <v>467</v>
      </c>
      <c r="B3" s="158"/>
      <c r="C3" s="158"/>
      <c r="D3" s="158"/>
      <c r="E3" s="158"/>
      <c r="F3" s="158"/>
      <c r="G3" s="158"/>
      <c r="H3" s="158"/>
      <c r="I3" s="159"/>
      <c r="J3" s="158"/>
      <c r="K3" s="158"/>
      <c r="L3" s="158"/>
      <c r="M3" s="158"/>
      <c r="N3" s="158"/>
      <c r="O3" s="158"/>
      <c r="P3" s="158"/>
      <c r="Q3" s="160"/>
      <c r="R3" s="160"/>
      <c r="S3" s="160"/>
      <c r="T3" s="99"/>
    </row>
    <row r="4" spans="1:20" s="86" customFormat="1" ht="15.75">
      <c r="A4" s="100"/>
      <c r="B4" s="101"/>
      <c r="C4" s="101"/>
      <c r="D4" s="101"/>
      <c r="E4" s="102"/>
      <c r="F4" s="101"/>
      <c r="G4" s="101"/>
      <c r="H4" s="101"/>
      <c r="I4" s="103"/>
      <c r="J4" s="101"/>
      <c r="K4" s="101"/>
      <c r="L4" s="101"/>
      <c r="M4" s="100"/>
      <c r="N4" s="100"/>
      <c r="O4" s="100"/>
      <c r="P4" s="101"/>
      <c r="Q4" s="101"/>
      <c r="R4" s="101"/>
      <c r="S4" s="101"/>
      <c r="T4" s="99"/>
    </row>
    <row r="5" spans="1:20" s="86" customFormat="1" ht="102">
      <c r="A5" s="104" t="s">
        <v>5</v>
      </c>
      <c r="B5" s="104" t="s">
        <v>374</v>
      </c>
      <c r="C5" s="104" t="s">
        <v>375</v>
      </c>
      <c r="D5" s="104" t="s">
        <v>376</v>
      </c>
      <c r="E5" s="105" t="s">
        <v>377</v>
      </c>
      <c r="F5" s="104" t="s">
        <v>0</v>
      </c>
      <c r="G5" s="104" t="s">
        <v>378</v>
      </c>
      <c r="H5" s="104" t="s">
        <v>4</v>
      </c>
      <c r="I5" s="106" t="s">
        <v>390</v>
      </c>
      <c r="J5" s="104" t="s">
        <v>379</v>
      </c>
      <c r="K5" s="104" t="s">
        <v>380</v>
      </c>
      <c r="L5" s="104" t="s">
        <v>29</v>
      </c>
      <c r="M5" s="104" t="s">
        <v>381</v>
      </c>
      <c r="N5" s="104" t="s">
        <v>3</v>
      </c>
      <c r="O5" s="104" t="s">
        <v>44</v>
      </c>
      <c r="P5" s="104" t="s">
        <v>1</v>
      </c>
      <c r="Q5" s="104" t="s">
        <v>2</v>
      </c>
      <c r="R5" s="104" t="s">
        <v>382</v>
      </c>
      <c r="S5" s="104" t="s">
        <v>383</v>
      </c>
      <c r="T5" s="107" t="s">
        <v>384</v>
      </c>
    </row>
    <row r="6" spans="1:20" s="86" customFormat="1" ht="15">
      <c r="A6" s="104">
        <v>1</v>
      </c>
      <c r="B6" s="104">
        <v>2</v>
      </c>
      <c r="C6" s="104">
        <v>3</v>
      </c>
      <c r="D6" s="104">
        <v>4</v>
      </c>
      <c r="E6" s="105">
        <v>5</v>
      </c>
      <c r="F6" s="104">
        <v>6</v>
      </c>
      <c r="G6" s="104">
        <v>7</v>
      </c>
      <c r="H6" s="104">
        <v>8</v>
      </c>
      <c r="I6" s="106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6">
        <v>20</v>
      </c>
    </row>
    <row r="7" spans="1:20" s="86" customFormat="1" ht="15">
      <c r="A7" s="161" t="s">
        <v>229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</row>
    <row r="8" spans="1:21" s="86" customFormat="1" ht="76.5">
      <c r="A8" s="8" t="s">
        <v>296</v>
      </c>
      <c r="B8" s="17" t="s">
        <v>122</v>
      </c>
      <c r="C8" s="13" t="s">
        <v>120</v>
      </c>
      <c r="D8" s="34" t="s">
        <v>123</v>
      </c>
      <c r="E8" s="89" t="s">
        <v>399</v>
      </c>
      <c r="F8" s="23" t="s">
        <v>57</v>
      </c>
      <c r="G8" s="5" t="s">
        <v>84</v>
      </c>
      <c r="H8" s="4">
        <v>100</v>
      </c>
      <c r="I8" s="3" t="s">
        <v>46</v>
      </c>
      <c r="J8" s="35" t="s">
        <v>117</v>
      </c>
      <c r="K8" s="4" t="s">
        <v>207</v>
      </c>
      <c r="L8" s="8" t="s">
        <v>18</v>
      </c>
      <c r="M8" s="8" t="s">
        <v>387</v>
      </c>
      <c r="N8" s="8" t="s">
        <v>386</v>
      </c>
      <c r="O8" s="3" t="s">
        <v>42</v>
      </c>
      <c r="P8" s="36">
        <v>56</v>
      </c>
      <c r="Q8" s="12">
        <v>250</v>
      </c>
      <c r="R8" s="10">
        <f aca="true" t="shared" si="0" ref="R8:R45">SUM(P8*Q8)</f>
        <v>14000</v>
      </c>
      <c r="S8" s="12">
        <f aca="true" t="shared" si="1" ref="S8:S45">SUM(R8*1.12)</f>
        <v>15680.000000000002</v>
      </c>
      <c r="T8" s="3" t="s">
        <v>453</v>
      </c>
      <c r="U8" s="86" t="s">
        <v>452</v>
      </c>
    </row>
    <row r="9" spans="1:21" s="86" customFormat="1" ht="76.5">
      <c r="A9" s="37" t="s">
        <v>297</v>
      </c>
      <c r="B9" s="17" t="s">
        <v>124</v>
      </c>
      <c r="C9" s="38" t="s">
        <v>120</v>
      </c>
      <c r="D9" s="34" t="s">
        <v>125</v>
      </c>
      <c r="E9" s="89" t="s">
        <v>400</v>
      </c>
      <c r="F9" s="23" t="s">
        <v>57</v>
      </c>
      <c r="G9" s="5" t="s">
        <v>84</v>
      </c>
      <c r="H9" s="4">
        <v>100</v>
      </c>
      <c r="I9" s="3" t="s">
        <v>46</v>
      </c>
      <c r="J9" s="35" t="s">
        <v>117</v>
      </c>
      <c r="K9" s="4" t="s">
        <v>207</v>
      </c>
      <c r="L9" s="8" t="s">
        <v>18</v>
      </c>
      <c r="M9" s="8" t="s">
        <v>387</v>
      </c>
      <c r="N9" s="8" t="s">
        <v>386</v>
      </c>
      <c r="O9" s="3" t="s">
        <v>42</v>
      </c>
      <c r="P9" s="36">
        <v>56</v>
      </c>
      <c r="Q9" s="12">
        <v>100</v>
      </c>
      <c r="R9" s="10">
        <f t="shared" si="0"/>
        <v>5600</v>
      </c>
      <c r="S9" s="12">
        <f t="shared" si="1"/>
        <v>6272.000000000001</v>
      </c>
      <c r="T9" s="3" t="s">
        <v>453</v>
      </c>
      <c r="U9" s="86" t="s">
        <v>452</v>
      </c>
    </row>
    <row r="10" spans="1:20" s="86" customFormat="1" ht="63.75">
      <c r="A10" s="8" t="s">
        <v>298</v>
      </c>
      <c r="B10" s="39" t="s">
        <v>126</v>
      </c>
      <c r="C10" s="40" t="s">
        <v>127</v>
      </c>
      <c r="D10" s="41" t="s">
        <v>128</v>
      </c>
      <c r="E10" s="89" t="s">
        <v>401</v>
      </c>
      <c r="F10" s="23" t="s">
        <v>57</v>
      </c>
      <c r="G10" s="5" t="s">
        <v>84</v>
      </c>
      <c r="H10" s="4">
        <v>100</v>
      </c>
      <c r="I10" s="3" t="s">
        <v>46</v>
      </c>
      <c r="J10" s="35" t="s">
        <v>117</v>
      </c>
      <c r="K10" s="4" t="s">
        <v>207</v>
      </c>
      <c r="L10" s="8" t="s">
        <v>18</v>
      </c>
      <c r="M10" s="8" t="s">
        <v>387</v>
      </c>
      <c r="N10" s="8" t="s">
        <v>386</v>
      </c>
      <c r="O10" s="3" t="s">
        <v>42</v>
      </c>
      <c r="P10" s="11">
        <v>126</v>
      </c>
      <c r="Q10" s="12">
        <v>300</v>
      </c>
      <c r="R10" s="10">
        <f t="shared" si="0"/>
        <v>37800</v>
      </c>
      <c r="S10" s="12">
        <f t="shared" si="1"/>
        <v>42336.00000000001</v>
      </c>
      <c r="T10" s="3" t="s">
        <v>118</v>
      </c>
    </row>
    <row r="11" spans="1:20" s="86" customFormat="1" ht="63.75">
      <c r="A11" s="37" t="s">
        <v>299</v>
      </c>
      <c r="B11" s="17" t="s">
        <v>134</v>
      </c>
      <c r="C11" s="38" t="s">
        <v>135</v>
      </c>
      <c r="D11" s="34" t="s">
        <v>136</v>
      </c>
      <c r="E11" s="89" t="s">
        <v>402</v>
      </c>
      <c r="F11" s="23" t="s">
        <v>57</v>
      </c>
      <c r="G11" s="5" t="s">
        <v>84</v>
      </c>
      <c r="H11" s="4">
        <v>100</v>
      </c>
      <c r="I11" s="3" t="s">
        <v>46</v>
      </c>
      <c r="J11" s="35" t="s">
        <v>117</v>
      </c>
      <c r="K11" s="4" t="s">
        <v>207</v>
      </c>
      <c r="L11" s="8" t="s">
        <v>18</v>
      </c>
      <c r="M11" s="8" t="s">
        <v>387</v>
      </c>
      <c r="N11" s="8" t="s">
        <v>386</v>
      </c>
      <c r="O11" s="3" t="s">
        <v>42</v>
      </c>
      <c r="P11" s="11">
        <v>42</v>
      </c>
      <c r="Q11" s="12">
        <v>100</v>
      </c>
      <c r="R11" s="10">
        <f t="shared" si="0"/>
        <v>4200</v>
      </c>
      <c r="S11" s="12">
        <f t="shared" si="1"/>
        <v>4704</v>
      </c>
      <c r="T11" s="3" t="s">
        <v>118</v>
      </c>
    </row>
    <row r="12" spans="1:21" s="86" customFormat="1" ht="63.75">
      <c r="A12" s="8" t="s">
        <v>300</v>
      </c>
      <c r="B12" s="42" t="s">
        <v>147</v>
      </c>
      <c r="C12" s="13" t="s">
        <v>148</v>
      </c>
      <c r="D12" s="19" t="s">
        <v>149</v>
      </c>
      <c r="E12" s="89" t="s">
        <v>403</v>
      </c>
      <c r="F12" s="23" t="s">
        <v>57</v>
      </c>
      <c r="G12" s="5" t="s">
        <v>84</v>
      </c>
      <c r="H12" s="4">
        <v>100</v>
      </c>
      <c r="I12" s="3" t="s">
        <v>46</v>
      </c>
      <c r="J12" s="35" t="s">
        <v>117</v>
      </c>
      <c r="K12" s="4" t="s">
        <v>207</v>
      </c>
      <c r="L12" s="8" t="s">
        <v>18</v>
      </c>
      <c r="M12" s="8" t="s">
        <v>387</v>
      </c>
      <c r="N12" s="8" t="s">
        <v>386</v>
      </c>
      <c r="O12" s="3" t="s">
        <v>40</v>
      </c>
      <c r="P12" s="11">
        <v>147</v>
      </c>
      <c r="Q12" s="12">
        <v>385</v>
      </c>
      <c r="R12" s="10">
        <f t="shared" si="0"/>
        <v>56595</v>
      </c>
      <c r="S12" s="12">
        <f t="shared" si="1"/>
        <v>63386.40000000001</v>
      </c>
      <c r="T12" s="3" t="s">
        <v>453</v>
      </c>
      <c r="U12" s="86" t="s">
        <v>452</v>
      </c>
    </row>
    <row r="13" spans="1:21" s="86" customFormat="1" ht="63.75">
      <c r="A13" s="37" t="s">
        <v>301</v>
      </c>
      <c r="B13" s="43" t="s">
        <v>150</v>
      </c>
      <c r="C13" s="44" t="s">
        <v>148</v>
      </c>
      <c r="D13" s="19" t="s">
        <v>151</v>
      </c>
      <c r="E13" s="90" t="s">
        <v>404</v>
      </c>
      <c r="F13" s="24" t="s">
        <v>57</v>
      </c>
      <c r="G13" s="5" t="s">
        <v>84</v>
      </c>
      <c r="H13" s="45">
        <v>100</v>
      </c>
      <c r="I13" s="3" t="s">
        <v>46</v>
      </c>
      <c r="J13" s="46" t="s">
        <v>117</v>
      </c>
      <c r="K13" s="4" t="s">
        <v>207</v>
      </c>
      <c r="L13" s="8" t="s">
        <v>18</v>
      </c>
      <c r="M13" s="8" t="s">
        <v>387</v>
      </c>
      <c r="N13" s="8" t="s">
        <v>386</v>
      </c>
      <c r="O13" s="47" t="s">
        <v>152</v>
      </c>
      <c r="P13" s="48">
        <v>126</v>
      </c>
      <c r="Q13" s="49">
        <v>400</v>
      </c>
      <c r="R13" s="10">
        <f t="shared" si="0"/>
        <v>50400</v>
      </c>
      <c r="S13" s="12">
        <f t="shared" si="1"/>
        <v>56448.00000000001</v>
      </c>
      <c r="T13" s="3" t="s">
        <v>453</v>
      </c>
      <c r="U13" s="86" t="s">
        <v>452</v>
      </c>
    </row>
    <row r="14" spans="1:20" s="86" customFormat="1" ht="63.75">
      <c r="A14" s="8" t="s">
        <v>302</v>
      </c>
      <c r="B14" s="50" t="s">
        <v>153</v>
      </c>
      <c r="C14" s="13" t="s">
        <v>148</v>
      </c>
      <c r="D14" s="51" t="s">
        <v>154</v>
      </c>
      <c r="E14" s="91" t="s">
        <v>405</v>
      </c>
      <c r="F14" s="25" t="s">
        <v>57</v>
      </c>
      <c r="G14" s="5" t="s">
        <v>84</v>
      </c>
      <c r="H14" s="4">
        <v>100</v>
      </c>
      <c r="I14" s="3" t="s">
        <v>46</v>
      </c>
      <c r="J14" s="35" t="s">
        <v>117</v>
      </c>
      <c r="K14" s="4" t="s">
        <v>207</v>
      </c>
      <c r="L14" s="8" t="s">
        <v>18</v>
      </c>
      <c r="M14" s="8" t="s">
        <v>387</v>
      </c>
      <c r="N14" s="8" t="s">
        <v>386</v>
      </c>
      <c r="O14" s="3" t="s">
        <v>155</v>
      </c>
      <c r="P14" s="11">
        <v>105</v>
      </c>
      <c r="Q14" s="12">
        <v>640</v>
      </c>
      <c r="R14" s="10">
        <f t="shared" si="0"/>
        <v>67200</v>
      </c>
      <c r="S14" s="12">
        <f t="shared" si="1"/>
        <v>75264</v>
      </c>
      <c r="T14" s="3" t="s">
        <v>118</v>
      </c>
    </row>
    <row r="15" spans="1:21" s="86" customFormat="1" ht="63.75">
      <c r="A15" s="37" t="s">
        <v>303</v>
      </c>
      <c r="B15" s="17" t="s">
        <v>156</v>
      </c>
      <c r="C15" s="38" t="s">
        <v>157</v>
      </c>
      <c r="D15" s="34" t="s">
        <v>158</v>
      </c>
      <c r="E15" s="89" t="s">
        <v>406</v>
      </c>
      <c r="F15" s="25" t="s">
        <v>57</v>
      </c>
      <c r="G15" s="5" t="s">
        <v>84</v>
      </c>
      <c r="H15" s="4">
        <v>100</v>
      </c>
      <c r="I15" s="3" t="s">
        <v>46</v>
      </c>
      <c r="J15" s="35" t="s">
        <v>117</v>
      </c>
      <c r="K15" s="4" t="s">
        <v>207</v>
      </c>
      <c r="L15" s="8" t="s">
        <v>18</v>
      </c>
      <c r="M15" s="8" t="s">
        <v>387</v>
      </c>
      <c r="N15" s="8" t="s">
        <v>386</v>
      </c>
      <c r="O15" s="3" t="s">
        <v>155</v>
      </c>
      <c r="P15" s="11">
        <v>63</v>
      </c>
      <c r="Q15" s="12">
        <v>480</v>
      </c>
      <c r="R15" s="10">
        <f t="shared" si="0"/>
        <v>30240</v>
      </c>
      <c r="S15" s="12">
        <f t="shared" si="1"/>
        <v>33868.8</v>
      </c>
      <c r="T15" s="3" t="s">
        <v>453</v>
      </c>
      <c r="U15" s="86" t="s">
        <v>452</v>
      </c>
    </row>
    <row r="16" spans="1:20" s="86" customFormat="1" ht="63.75">
      <c r="A16" s="8" t="s">
        <v>304</v>
      </c>
      <c r="B16" s="38" t="s">
        <v>172</v>
      </c>
      <c r="C16" s="38" t="s">
        <v>173</v>
      </c>
      <c r="D16" s="52" t="s">
        <v>174</v>
      </c>
      <c r="E16" s="89" t="s">
        <v>426</v>
      </c>
      <c r="F16" s="25" t="s">
        <v>57</v>
      </c>
      <c r="G16" s="5" t="s">
        <v>84</v>
      </c>
      <c r="H16" s="4">
        <v>100</v>
      </c>
      <c r="I16" s="3" t="s">
        <v>46</v>
      </c>
      <c r="J16" s="35" t="s">
        <v>117</v>
      </c>
      <c r="K16" s="4" t="s">
        <v>207</v>
      </c>
      <c r="L16" s="8" t="s">
        <v>18</v>
      </c>
      <c r="M16" s="8" t="s">
        <v>387</v>
      </c>
      <c r="N16" s="8" t="s">
        <v>386</v>
      </c>
      <c r="O16" s="3" t="s">
        <v>42</v>
      </c>
      <c r="P16" s="11">
        <v>63</v>
      </c>
      <c r="Q16" s="12">
        <v>1400</v>
      </c>
      <c r="R16" s="10">
        <f t="shared" si="0"/>
        <v>88200</v>
      </c>
      <c r="S16" s="12">
        <f t="shared" si="1"/>
        <v>98784.00000000001</v>
      </c>
      <c r="T16" s="3" t="s">
        <v>118</v>
      </c>
    </row>
    <row r="17" spans="1:20" s="86" customFormat="1" ht="62.25" customHeight="1">
      <c r="A17" s="37" t="s">
        <v>305</v>
      </c>
      <c r="B17" s="39" t="s">
        <v>208</v>
      </c>
      <c r="C17" s="38" t="s">
        <v>209</v>
      </c>
      <c r="D17" s="34" t="s">
        <v>210</v>
      </c>
      <c r="E17" s="89" t="s">
        <v>407</v>
      </c>
      <c r="F17" s="25" t="s">
        <v>57</v>
      </c>
      <c r="G17" s="5" t="s">
        <v>84</v>
      </c>
      <c r="H17" s="4">
        <v>100</v>
      </c>
      <c r="I17" s="3" t="s">
        <v>46</v>
      </c>
      <c r="J17" s="35" t="s">
        <v>117</v>
      </c>
      <c r="K17" s="4" t="s">
        <v>207</v>
      </c>
      <c r="L17" s="8" t="s">
        <v>18</v>
      </c>
      <c r="M17" s="8" t="s">
        <v>387</v>
      </c>
      <c r="N17" s="8" t="s">
        <v>386</v>
      </c>
      <c r="O17" s="3" t="s">
        <v>42</v>
      </c>
      <c r="P17" s="11">
        <v>2100</v>
      </c>
      <c r="Q17" s="12">
        <v>70</v>
      </c>
      <c r="R17" s="10">
        <f t="shared" si="0"/>
        <v>147000</v>
      </c>
      <c r="S17" s="12">
        <f t="shared" si="1"/>
        <v>164640.00000000003</v>
      </c>
      <c r="T17" s="3" t="s">
        <v>118</v>
      </c>
    </row>
    <row r="18" spans="1:21" s="86" customFormat="1" ht="65.25" customHeight="1">
      <c r="A18" s="8" t="s">
        <v>306</v>
      </c>
      <c r="B18" s="42" t="s">
        <v>147</v>
      </c>
      <c r="C18" s="53" t="s">
        <v>148</v>
      </c>
      <c r="D18" s="54" t="s">
        <v>186</v>
      </c>
      <c r="E18" s="89" t="s">
        <v>408</v>
      </c>
      <c r="F18" s="23" t="s">
        <v>57</v>
      </c>
      <c r="G18" s="5" t="s">
        <v>84</v>
      </c>
      <c r="H18" s="4">
        <v>100</v>
      </c>
      <c r="I18" s="3" t="s">
        <v>46</v>
      </c>
      <c r="J18" s="35" t="s">
        <v>117</v>
      </c>
      <c r="K18" s="4" t="s">
        <v>207</v>
      </c>
      <c r="L18" s="8" t="s">
        <v>18</v>
      </c>
      <c r="M18" s="8" t="s">
        <v>387</v>
      </c>
      <c r="N18" s="8" t="s">
        <v>386</v>
      </c>
      <c r="O18" s="3" t="s">
        <v>40</v>
      </c>
      <c r="P18" s="11">
        <v>30</v>
      </c>
      <c r="Q18" s="12">
        <v>2500</v>
      </c>
      <c r="R18" s="10">
        <f t="shared" si="0"/>
        <v>75000</v>
      </c>
      <c r="S18" s="12">
        <f t="shared" si="1"/>
        <v>84000.00000000001</v>
      </c>
      <c r="T18" s="3" t="s">
        <v>453</v>
      </c>
      <c r="U18" s="86" t="s">
        <v>452</v>
      </c>
    </row>
    <row r="19" spans="1:20" s="131" customFormat="1" ht="73.5" customHeight="1">
      <c r="A19" s="117" t="s">
        <v>307</v>
      </c>
      <c r="B19" s="118" t="s">
        <v>211</v>
      </c>
      <c r="C19" s="118" t="s">
        <v>212</v>
      </c>
      <c r="D19" s="119" t="s">
        <v>213</v>
      </c>
      <c r="E19" s="120" t="s">
        <v>427</v>
      </c>
      <c r="F19" s="121" t="s">
        <v>57</v>
      </c>
      <c r="G19" s="122" t="s">
        <v>228</v>
      </c>
      <c r="H19" s="123">
        <v>100</v>
      </c>
      <c r="I19" s="124" t="s">
        <v>46</v>
      </c>
      <c r="J19" s="125" t="s">
        <v>54</v>
      </c>
      <c r="K19" s="126" t="s">
        <v>54</v>
      </c>
      <c r="L19" s="127" t="s">
        <v>18</v>
      </c>
      <c r="M19" s="127" t="s">
        <v>388</v>
      </c>
      <c r="N19" s="127" t="s">
        <v>385</v>
      </c>
      <c r="O19" s="123" t="s">
        <v>38</v>
      </c>
      <c r="P19" s="128">
        <v>94255.56</v>
      </c>
      <c r="Q19" s="129">
        <v>20.84</v>
      </c>
      <c r="R19" s="130">
        <f>SUM(P19*Q19)</f>
        <v>1964285.8704</v>
      </c>
      <c r="S19" s="128">
        <f>SUM(R19*1.12)</f>
        <v>2200000.174848</v>
      </c>
      <c r="T19" s="124" t="s">
        <v>214</v>
      </c>
    </row>
    <row r="20" spans="1:20" s="131" customFormat="1" ht="73.5" customHeight="1">
      <c r="A20" s="127" t="s">
        <v>308</v>
      </c>
      <c r="B20" s="132" t="s">
        <v>211</v>
      </c>
      <c r="C20" s="132" t="s">
        <v>212</v>
      </c>
      <c r="D20" s="133" t="s">
        <v>213</v>
      </c>
      <c r="E20" s="120" t="s">
        <v>428</v>
      </c>
      <c r="F20" s="125" t="s">
        <v>57</v>
      </c>
      <c r="G20" s="134" t="s">
        <v>228</v>
      </c>
      <c r="H20" s="135">
        <v>100</v>
      </c>
      <c r="I20" s="136" t="s">
        <v>46</v>
      </c>
      <c r="J20" s="137" t="s">
        <v>54</v>
      </c>
      <c r="K20" s="126" t="s">
        <v>54</v>
      </c>
      <c r="L20" s="127" t="s">
        <v>18</v>
      </c>
      <c r="M20" s="127" t="s">
        <v>388</v>
      </c>
      <c r="N20" s="127" t="s">
        <v>385</v>
      </c>
      <c r="O20" s="138" t="s">
        <v>38</v>
      </c>
      <c r="P20" s="128">
        <v>972381.36</v>
      </c>
      <c r="Q20" s="129">
        <v>23.69</v>
      </c>
      <c r="R20" s="130">
        <f>SUM(P20*Q20)</f>
        <v>23035714.4184</v>
      </c>
      <c r="S20" s="128">
        <f t="shared" si="1"/>
        <v>25800000.148608003</v>
      </c>
      <c r="T20" s="124" t="s">
        <v>214</v>
      </c>
    </row>
    <row r="21" spans="1:20" s="86" customFormat="1" ht="47.25" customHeight="1">
      <c r="A21" s="37" t="s">
        <v>309</v>
      </c>
      <c r="B21" s="13" t="s">
        <v>49</v>
      </c>
      <c r="C21" s="42" t="s">
        <v>50</v>
      </c>
      <c r="D21" s="56" t="s">
        <v>231</v>
      </c>
      <c r="E21" s="89" t="s">
        <v>232</v>
      </c>
      <c r="F21" s="23" t="s">
        <v>57</v>
      </c>
      <c r="G21" s="5" t="s">
        <v>84</v>
      </c>
      <c r="H21" s="4">
        <v>0</v>
      </c>
      <c r="I21" s="55" t="s">
        <v>46</v>
      </c>
      <c r="J21" s="4" t="s">
        <v>54</v>
      </c>
      <c r="K21" s="4" t="s">
        <v>207</v>
      </c>
      <c r="L21" s="8" t="s">
        <v>18</v>
      </c>
      <c r="M21" s="8" t="s">
        <v>387</v>
      </c>
      <c r="N21" s="8" t="s">
        <v>386</v>
      </c>
      <c r="O21" s="7" t="s">
        <v>42</v>
      </c>
      <c r="P21" s="11">
        <v>22</v>
      </c>
      <c r="Q21" s="12">
        <v>250</v>
      </c>
      <c r="R21" s="10">
        <f t="shared" si="0"/>
        <v>5500</v>
      </c>
      <c r="S21" s="12">
        <f t="shared" si="1"/>
        <v>6160.000000000001</v>
      </c>
      <c r="T21" s="3" t="s">
        <v>118</v>
      </c>
    </row>
    <row r="22" spans="1:20" s="86" customFormat="1" ht="51" customHeight="1">
      <c r="A22" s="8" t="s">
        <v>310</v>
      </c>
      <c r="B22" s="13" t="s">
        <v>52</v>
      </c>
      <c r="C22" s="42" t="s">
        <v>50</v>
      </c>
      <c r="D22" s="56" t="s">
        <v>233</v>
      </c>
      <c r="E22" s="89" t="s">
        <v>234</v>
      </c>
      <c r="F22" s="23" t="s">
        <v>57</v>
      </c>
      <c r="G22" s="5" t="s">
        <v>84</v>
      </c>
      <c r="H22" s="4">
        <v>0</v>
      </c>
      <c r="I22" s="3" t="s">
        <v>46</v>
      </c>
      <c r="J22" s="20" t="s">
        <v>54</v>
      </c>
      <c r="K22" s="4" t="s">
        <v>207</v>
      </c>
      <c r="L22" s="8" t="s">
        <v>18</v>
      </c>
      <c r="M22" s="8" t="s">
        <v>387</v>
      </c>
      <c r="N22" s="8" t="s">
        <v>386</v>
      </c>
      <c r="O22" s="7" t="s">
        <v>42</v>
      </c>
      <c r="P22" s="11">
        <v>22</v>
      </c>
      <c r="Q22" s="12">
        <v>250</v>
      </c>
      <c r="R22" s="10">
        <f t="shared" si="0"/>
        <v>5500</v>
      </c>
      <c r="S22" s="12">
        <f t="shared" si="1"/>
        <v>6160.000000000001</v>
      </c>
      <c r="T22" s="3" t="s">
        <v>118</v>
      </c>
    </row>
    <row r="23" spans="1:20" s="86" customFormat="1" ht="54" customHeight="1">
      <c r="A23" s="37" t="s">
        <v>311</v>
      </c>
      <c r="B23" s="53" t="s">
        <v>187</v>
      </c>
      <c r="C23" s="57" t="s">
        <v>188</v>
      </c>
      <c r="D23" s="56" t="s">
        <v>265</v>
      </c>
      <c r="E23" s="89" t="s">
        <v>409</v>
      </c>
      <c r="F23" s="23" t="s">
        <v>57</v>
      </c>
      <c r="G23" s="5" t="s">
        <v>84</v>
      </c>
      <c r="H23" s="4">
        <v>100</v>
      </c>
      <c r="I23" s="55" t="s">
        <v>46</v>
      </c>
      <c r="J23" s="35" t="s">
        <v>117</v>
      </c>
      <c r="K23" s="3" t="s">
        <v>207</v>
      </c>
      <c r="L23" s="8" t="s">
        <v>18</v>
      </c>
      <c r="M23" s="8" t="s">
        <v>387</v>
      </c>
      <c r="N23" s="8" t="s">
        <v>386</v>
      </c>
      <c r="O23" s="7" t="s">
        <v>42</v>
      </c>
      <c r="P23" s="11">
        <v>56</v>
      </c>
      <c r="Q23" s="12">
        <v>132</v>
      </c>
      <c r="R23" s="10">
        <f t="shared" si="0"/>
        <v>7392</v>
      </c>
      <c r="S23" s="12">
        <f t="shared" si="1"/>
        <v>8279.04</v>
      </c>
      <c r="T23" s="3" t="s">
        <v>118</v>
      </c>
    </row>
    <row r="24" spans="1:20" s="86" customFormat="1" ht="45" customHeight="1">
      <c r="A24" s="8" t="s">
        <v>312</v>
      </c>
      <c r="B24" s="58" t="s">
        <v>189</v>
      </c>
      <c r="C24" s="53" t="s">
        <v>190</v>
      </c>
      <c r="D24" s="54" t="s">
        <v>191</v>
      </c>
      <c r="E24" s="89" t="s">
        <v>410</v>
      </c>
      <c r="F24" s="25" t="s">
        <v>57</v>
      </c>
      <c r="G24" s="5" t="s">
        <v>84</v>
      </c>
      <c r="H24" s="8">
        <v>100</v>
      </c>
      <c r="I24" s="3" t="s">
        <v>46</v>
      </c>
      <c r="J24" s="35" t="s">
        <v>117</v>
      </c>
      <c r="K24" s="4" t="s">
        <v>207</v>
      </c>
      <c r="L24" s="8" t="s">
        <v>18</v>
      </c>
      <c r="M24" s="8" t="s">
        <v>387</v>
      </c>
      <c r="N24" s="8" t="s">
        <v>386</v>
      </c>
      <c r="O24" s="7" t="s">
        <v>42</v>
      </c>
      <c r="P24" s="11">
        <v>2</v>
      </c>
      <c r="Q24" s="12">
        <v>165</v>
      </c>
      <c r="R24" s="10">
        <f t="shared" si="0"/>
        <v>330</v>
      </c>
      <c r="S24" s="12">
        <f t="shared" si="1"/>
        <v>369.6</v>
      </c>
      <c r="T24" s="3" t="s">
        <v>118</v>
      </c>
    </row>
    <row r="25" spans="1:20" s="86" customFormat="1" ht="50.25" customHeight="1">
      <c r="A25" s="37" t="s">
        <v>313</v>
      </c>
      <c r="B25" s="58" t="s">
        <v>192</v>
      </c>
      <c r="C25" s="53" t="s">
        <v>193</v>
      </c>
      <c r="D25" s="19" t="s">
        <v>194</v>
      </c>
      <c r="E25" s="89" t="s">
        <v>411</v>
      </c>
      <c r="F25" s="25" t="s">
        <v>57</v>
      </c>
      <c r="G25" s="5" t="s">
        <v>84</v>
      </c>
      <c r="H25" s="8">
        <v>100</v>
      </c>
      <c r="I25" s="3" t="s">
        <v>46</v>
      </c>
      <c r="J25" s="35" t="s">
        <v>117</v>
      </c>
      <c r="K25" s="4" t="s">
        <v>207</v>
      </c>
      <c r="L25" s="8" t="s">
        <v>18</v>
      </c>
      <c r="M25" s="8" t="s">
        <v>387</v>
      </c>
      <c r="N25" s="8" t="s">
        <v>386</v>
      </c>
      <c r="O25" s="7" t="s">
        <v>42</v>
      </c>
      <c r="P25" s="11">
        <v>12</v>
      </c>
      <c r="Q25" s="12">
        <v>300</v>
      </c>
      <c r="R25" s="10">
        <f t="shared" si="0"/>
        <v>3600</v>
      </c>
      <c r="S25" s="12">
        <f t="shared" si="1"/>
        <v>4032.0000000000005</v>
      </c>
      <c r="T25" s="3" t="s">
        <v>118</v>
      </c>
    </row>
    <row r="26" spans="1:21" s="86" customFormat="1" ht="52.5" customHeight="1">
      <c r="A26" s="8" t="s">
        <v>314</v>
      </c>
      <c r="B26" s="59" t="s">
        <v>201</v>
      </c>
      <c r="C26" s="17" t="s">
        <v>202</v>
      </c>
      <c r="D26" s="19" t="s">
        <v>203</v>
      </c>
      <c r="E26" s="89" t="s">
        <v>412</v>
      </c>
      <c r="F26" s="25" t="s">
        <v>57</v>
      </c>
      <c r="G26" s="5" t="s">
        <v>84</v>
      </c>
      <c r="H26" s="4">
        <v>100</v>
      </c>
      <c r="I26" s="3" t="s">
        <v>46</v>
      </c>
      <c r="J26" s="35" t="s">
        <v>117</v>
      </c>
      <c r="K26" s="4" t="s">
        <v>207</v>
      </c>
      <c r="L26" s="8" t="s">
        <v>18</v>
      </c>
      <c r="M26" s="8" t="s">
        <v>387</v>
      </c>
      <c r="N26" s="8" t="s">
        <v>386</v>
      </c>
      <c r="O26" s="3" t="s">
        <v>42</v>
      </c>
      <c r="P26" s="11">
        <v>4</v>
      </c>
      <c r="Q26" s="12">
        <v>700</v>
      </c>
      <c r="R26" s="10">
        <f t="shared" si="0"/>
        <v>2800</v>
      </c>
      <c r="S26" s="12">
        <f t="shared" si="1"/>
        <v>3136.0000000000005</v>
      </c>
      <c r="T26" s="3" t="s">
        <v>453</v>
      </c>
      <c r="U26" s="86" t="s">
        <v>452</v>
      </c>
    </row>
    <row r="27" spans="1:20" s="86" customFormat="1" ht="49.5" customHeight="1">
      <c r="A27" s="37" t="s">
        <v>315</v>
      </c>
      <c r="B27" s="38" t="s">
        <v>204</v>
      </c>
      <c r="C27" s="17" t="s">
        <v>205</v>
      </c>
      <c r="D27" s="19" t="s">
        <v>206</v>
      </c>
      <c r="E27" s="13" t="s">
        <v>295</v>
      </c>
      <c r="F27" s="25" t="s">
        <v>57</v>
      </c>
      <c r="G27" s="5" t="s">
        <v>84</v>
      </c>
      <c r="H27" s="4">
        <v>100</v>
      </c>
      <c r="I27" s="3" t="s">
        <v>46</v>
      </c>
      <c r="J27" s="35" t="s">
        <v>117</v>
      </c>
      <c r="K27" s="4" t="s">
        <v>207</v>
      </c>
      <c r="L27" s="8" t="s">
        <v>18</v>
      </c>
      <c r="M27" s="8" t="s">
        <v>387</v>
      </c>
      <c r="N27" s="8" t="s">
        <v>386</v>
      </c>
      <c r="O27" s="7" t="s">
        <v>42</v>
      </c>
      <c r="P27" s="11">
        <v>3</v>
      </c>
      <c r="Q27" s="12">
        <v>1600</v>
      </c>
      <c r="R27" s="10">
        <f t="shared" si="0"/>
        <v>4800</v>
      </c>
      <c r="S27" s="12">
        <f t="shared" si="1"/>
        <v>5376.000000000001</v>
      </c>
      <c r="T27" s="3" t="s">
        <v>118</v>
      </c>
    </row>
    <row r="28" spans="1:20" s="131" customFormat="1" ht="71.25" customHeight="1">
      <c r="A28" s="127" t="s">
        <v>316</v>
      </c>
      <c r="B28" s="139" t="s">
        <v>215</v>
      </c>
      <c r="C28" s="139" t="s">
        <v>216</v>
      </c>
      <c r="D28" s="140" t="s">
        <v>217</v>
      </c>
      <c r="E28" s="118" t="s">
        <v>221</v>
      </c>
      <c r="F28" s="121" t="s">
        <v>57</v>
      </c>
      <c r="G28" s="141" t="s">
        <v>220</v>
      </c>
      <c r="H28" s="125">
        <v>0</v>
      </c>
      <c r="I28" s="124" t="s">
        <v>48</v>
      </c>
      <c r="J28" s="142" t="s">
        <v>117</v>
      </c>
      <c r="K28" s="143" t="s">
        <v>85</v>
      </c>
      <c r="L28" s="127" t="s">
        <v>18</v>
      </c>
      <c r="M28" s="144" t="s">
        <v>462</v>
      </c>
      <c r="N28" s="127" t="s">
        <v>385</v>
      </c>
      <c r="O28" s="125" t="s">
        <v>218</v>
      </c>
      <c r="P28" s="145">
        <v>600</v>
      </c>
      <c r="Q28" s="130">
        <v>435000</v>
      </c>
      <c r="R28" s="130">
        <f t="shared" si="0"/>
        <v>261000000</v>
      </c>
      <c r="S28" s="128">
        <f t="shared" si="1"/>
        <v>292320000</v>
      </c>
      <c r="T28" s="146" t="s">
        <v>219</v>
      </c>
    </row>
    <row r="29" spans="1:21" s="86" customFormat="1" ht="63.75">
      <c r="A29" s="37" t="s">
        <v>317</v>
      </c>
      <c r="B29" s="17" t="s">
        <v>49</v>
      </c>
      <c r="C29" s="13" t="s">
        <v>50</v>
      </c>
      <c r="D29" s="19" t="s">
        <v>231</v>
      </c>
      <c r="E29" s="89" t="s">
        <v>232</v>
      </c>
      <c r="F29" s="23" t="s">
        <v>57</v>
      </c>
      <c r="G29" s="5" t="s">
        <v>84</v>
      </c>
      <c r="H29" s="8">
        <v>0</v>
      </c>
      <c r="I29" s="6" t="s">
        <v>48</v>
      </c>
      <c r="J29" s="8" t="s">
        <v>54</v>
      </c>
      <c r="K29" s="21" t="s">
        <v>54</v>
      </c>
      <c r="L29" s="8" t="s">
        <v>18</v>
      </c>
      <c r="M29" s="8" t="s">
        <v>389</v>
      </c>
      <c r="N29" s="8" t="s">
        <v>386</v>
      </c>
      <c r="O29" s="7" t="s">
        <v>42</v>
      </c>
      <c r="P29" s="11">
        <v>554</v>
      </c>
      <c r="Q29" s="12">
        <v>250</v>
      </c>
      <c r="R29" s="10">
        <f t="shared" si="0"/>
        <v>138500</v>
      </c>
      <c r="S29" s="12">
        <f t="shared" si="1"/>
        <v>155120.00000000003</v>
      </c>
      <c r="T29" s="3" t="s">
        <v>56</v>
      </c>
      <c r="U29" s="3" t="s">
        <v>214</v>
      </c>
    </row>
    <row r="30" spans="1:21" s="86" customFormat="1" ht="63.75">
      <c r="A30" s="8" t="s">
        <v>318</v>
      </c>
      <c r="B30" s="17" t="s">
        <v>52</v>
      </c>
      <c r="C30" s="13" t="s">
        <v>50</v>
      </c>
      <c r="D30" s="19" t="s">
        <v>233</v>
      </c>
      <c r="E30" s="89" t="s">
        <v>234</v>
      </c>
      <c r="F30" s="23" t="s">
        <v>57</v>
      </c>
      <c r="G30" s="5" t="s">
        <v>84</v>
      </c>
      <c r="H30" s="8">
        <v>0</v>
      </c>
      <c r="I30" s="6" t="s">
        <v>48</v>
      </c>
      <c r="J30" s="8" t="s">
        <v>54</v>
      </c>
      <c r="K30" s="21" t="s">
        <v>54</v>
      </c>
      <c r="L30" s="8" t="s">
        <v>18</v>
      </c>
      <c r="M30" s="8" t="s">
        <v>387</v>
      </c>
      <c r="N30" s="8" t="s">
        <v>386</v>
      </c>
      <c r="O30" s="7" t="s">
        <v>42</v>
      </c>
      <c r="P30" s="11">
        <v>385</v>
      </c>
      <c r="Q30" s="12">
        <v>250</v>
      </c>
      <c r="R30" s="10">
        <f t="shared" si="0"/>
        <v>96250</v>
      </c>
      <c r="S30" s="12">
        <f t="shared" si="1"/>
        <v>107800.00000000001</v>
      </c>
      <c r="T30" s="3" t="s">
        <v>56</v>
      </c>
      <c r="U30" s="3" t="s">
        <v>214</v>
      </c>
    </row>
    <row r="31" spans="1:20" s="86" customFormat="1" ht="63.75">
      <c r="A31" s="37" t="s">
        <v>319</v>
      </c>
      <c r="B31" s="60" t="s">
        <v>86</v>
      </c>
      <c r="C31" s="57" t="s">
        <v>87</v>
      </c>
      <c r="D31" s="56" t="s">
        <v>88</v>
      </c>
      <c r="E31" s="92" t="s">
        <v>88</v>
      </c>
      <c r="F31" s="23" t="s">
        <v>57</v>
      </c>
      <c r="G31" s="18" t="s">
        <v>83</v>
      </c>
      <c r="H31" s="4" t="s">
        <v>97</v>
      </c>
      <c r="I31" s="9" t="s">
        <v>46</v>
      </c>
      <c r="J31" s="4" t="s">
        <v>54</v>
      </c>
      <c r="K31" s="21" t="s">
        <v>54</v>
      </c>
      <c r="L31" s="8" t="s">
        <v>18</v>
      </c>
      <c r="M31" s="8" t="s">
        <v>387</v>
      </c>
      <c r="N31" s="8" t="s">
        <v>386</v>
      </c>
      <c r="O31" s="3" t="s">
        <v>42</v>
      </c>
      <c r="P31" s="14">
        <v>2</v>
      </c>
      <c r="Q31" s="10">
        <v>150000</v>
      </c>
      <c r="R31" s="10">
        <f t="shared" si="0"/>
        <v>300000</v>
      </c>
      <c r="S31" s="12">
        <f t="shared" si="1"/>
        <v>336000.00000000006</v>
      </c>
      <c r="T31" s="61" t="s">
        <v>393</v>
      </c>
    </row>
    <row r="32" spans="1:21" s="86" customFormat="1" ht="51" customHeight="1">
      <c r="A32" s="8" t="s">
        <v>320</v>
      </c>
      <c r="B32" s="16" t="s">
        <v>235</v>
      </c>
      <c r="C32" s="15" t="s">
        <v>236</v>
      </c>
      <c r="D32" s="22" t="s">
        <v>237</v>
      </c>
      <c r="E32" s="13" t="s">
        <v>238</v>
      </c>
      <c r="F32" s="4" t="s">
        <v>57</v>
      </c>
      <c r="G32" s="5" t="s">
        <v>84</v>
      </c>
      <c r="H32" s="4" t="s">
        <v>97</v>
      </c>
      <c r="I32" s="6" t="s">
        <v>48</v>
      </c>
      <c r="J32" s="27" t="s">
        <v>117</v>
      </c>
      <c r="K32" s="21" t="s">
        <v>54</v>
      </c>
      <c r="L32" s="8" t="s">
        <v>18</v>
      </c>
      <c r="M32" s="8" t="s">
        <v>387</v>
      </c>
      <c r="N32" s="8" t="s">
        <v>386</v>
      </c>
      <c r="O32" s="7" t="s">
        <v>42</v>
      </c>
      <c r="P32" s="11">
        <v>150</v>
      </c>
      <c r="Q32" s="12">
        <v>200</v>
      </c>
      <c r="R32" s="10">
        <f t="shared" si="0"/>
        <v>30000</v>
      </c>
      <c r="S32" s="12">
        <f t="shared" si="1"/>
        <v>33600</v>
      </c>
      <c r="T32" s="30" t="s">
        <v>214</v>
      </c>
      <c r="U32" s="86" t="s">
        <v>451</v>
      </c>
    </row>
    <row r="33" spans="1:21" s="86" customFormat="1" ht="51" customHeight="1">
      <c r="A33" s="37" t="s">
        <v>321</v>
      </c>
      <c r="B33" s="16" t="s">
        <v>239</v>
      </c>
      <c r="C33" s="15" t="s">
        <v>240</v>
      </c>
      <c r="D33" s="22" t="s">
        <v>241</v>
      </c>
      <c r="E33" s="13" t="s">
        <v>391</v>
      </c>
      <c r="F33" s="4" t="s">
        <v>57</v>
      </c>
      <c r="G33" s="5" t="s">
        <v>84</v>
      </c>
      <c r="H33" s="4" t="s">
        <v>97</v>
      </c>
      <c r="I33" s="6" t="s">
        <v>48</v>
      </c>
      <c r="J33" s="27" t="s">
        <v>117</v>
      </c>
      <c r="K33" s="21" t="s">
        <v>54</v>
      </c>
      <c r="L33" s="8" t="s">
        <v>18</v>
      </c>
      <c r="M33" s="8" t="s">
        <v>387</v>
      </c>
      <c r="N33" s="8" t="s">
        <v>386</v>
      </c>
      <c r="O33" s="7" t="s">
        <v>42</v>
      </c>
      <c r="P33" s="11">
        <v>150</v>
      </c>
      <c r="Q33" s="12">
        <v>700</v>
      </c>
      <c r="R33" s="10">
        <f t="shared" si="0"/>
        <v>105000</v>
      </c>
      <c r="S33" s="12">
        <f t="shared" si="1"/>
        <v>117600.00000000001</v>
      </c>
      <c r="T33" s="30" t="s">
        <v>214</v>
      </c>
      <c r="U33" s="86" t="s">
        <v>451</v>
      </c>
    </row>
    <row r="34" spans="1:21" s="86" customFormat="1" ht="51" customHeight="1">
      <c r="A34" s="8" t="s">
        <v>322</v>
      </c>
      <c r="B34" s="16" t="s">
        <v>242</v>
      </c>
      <c r="C34" s="15" t="s">
        <v>243</v>
      </c>
      <c r="D34" s="22" t="s">
        <v>244</v>
      </c>
      <c r="E34" s="13" t="s">
        <v>392</v>
      </c>
      <c r="F34" s="4" t="s">
        <v>57</v>
      </c>
      <c r="G34" s="5" t="s">
        <v>84</v>
      </c>
      <c r="H34" s="4" t="s">
        <v>97</v>
      </c>
      <c r="I34" s="6" t="s">
        <v>48</v>
      </c>
      <c r="J34" s="27" t="s">
        <v>117</v>
      </c>
      <c r="K34" s="21" t="s">
        <v>54</v>
      </c>
      <c r="L34" s="8" t="s">
        <v>18</v>
      </c>
      <c r="M34" s="8" t="s">
        <v>387</v>
      </c>
      <c r="N34" s="8" t="s">
        <v>386</v>
      </c>
      <c r="O34" s="7" t="s">
        <v>42</v>
      </c>
      <c r="P34" s="11">
        <v>30</v>
      </c>
      <c r="Q34" s="12">
        <v>6500</v>
      </c>
      <c r="R34" s="10">
        <f t="shared" si="0"/>
        <v>195000</v>
      </c>
      <c r="S34" s="12">
        <f t="shared" si="1"/>
        <v>218400.00000000003</v>
      </c>
      <c r="T34" s="30" t="s">
        <v>214</v>
      </c>
      <c r="U34" s="86" t="s">
        <v>451</v>
      </c>
    </row>
    <row r="35" spans="1:21" s="86" customFormat="1" ht="53.25" customHeight="1">
      <c r="A35" s="37" t="s">
        <v>323</v>
      </c>
      <c r="B35" s="16" t="s">
        <v>245</v>
      </c>
      <c r="C35" s="15" t="s">
        <v>246</v>
      </c>
      <c r="D35" s="22" t="s">
        <v>247</v>
      </c>
      <c r="E35" s="13" t="s">
        <v>248</v>
      </c>
      <c r="F35" s="4" t="s">
        <v>57</v>
      </c>
      <c r="G35" s="5" t="s">
        <v>84</v>
      </c>
      <c r="H35" s="4" t="s">
        <v>97</v>
      </c>
      <c r="I35" s="6" t="s">
        <v>48</v>
      </c>
      <c r="J35" s="27" t="s">
        <v>117</v>
      </c>
      <c r="K35" s="21" t="s">
        <v>54</v>
      </c>
      <c r="L35" s="8" t="s">
        <v>18</v>
      </c>
      <c r="M35" s="8" t="s">
        <v>387</v>
      </c>
      <c r="N35" s="8" t="s">
        <v>386</v>
      </c>
      <c r="O35" s="7" t="s">
        <v>42</v>
      </c>
      <c r="P35" s="11">
        <v>50</v>
      </c>
      <c r="Q35" s="12">
        <v>2100</v>
      </c>
      <c r="R35" s="10">
        <f t="shared" si="0"/>
        <v>105000</v>
      </c>
      <c r="S35" s="12">
        <f t="shared" si="1"/>
        <v>117600.00000000001</v>
      </c>
      <c r="T35" s="30" t="s">
        <v>214</v>
      </c>
      <c r="U35" s="86" t="s">
        <v>451</v>
      </c>
    </row>
    <row r="36" spans="1:20" s="86" customFormat="1" ht="53.25" customHeight="1">
      <c r="A36" s="8" t="s">
        <v>324</v>
      </c>
      <c r="B36" s="17" t="s">
        <v>168</v>
      </c>
      <c r="C36" s="13" t="s">
        <v>169</v>
      </c>
      <c r="D36" s="19" t="s">
        <v>170</v>
      </c>
      <c r="E36" s="89" t="s">
        <v>429</v>
      </c>
      <c r="F36" s="23" t="s">
        <v>57</v>
      </c>
      <c r="G36" s="5" t="s">
        <v>84</v>
      </c>
      <c r="H36" s="8">
        <v>100</v>
      </c>
      <c r="I36" s="3" t="s">
        <v>171</v>
      </c>
      <c r="J36" s="27" t="s">
        <v>117</v>
      </c>
      <c r="K36" s="4" t="s">
        <v>207</v>
      </c>
      <c r="L36" s="8" t="s">
        <v>18</v>
      </c>
      <c r="M36" s="8" t="s">
        <v>387</v>
      </c>
      <c r="N36" s="8" t="s">
        <v>386</v>
      </c>
      <c r="O36" s="7" t="s">
        <v>42</v>
      </c>
      <c r="P36" s="11">
        <v>54</v>
      </c>
      <c r="Q36" s="12">
        <v>220</v>
      </c>
      <c r="R36" s="10">
        <f t="shared" si="0"/>
        <v>11880</v>
      </c>
      <c r="S36" s="12">
        <f t="shared" si="1"/>
        <v>13305.6</v>
      </c>
      <c r="T36" s="3" t="s">
        <v>118</v>
      </c>
    </row>
    <row r="37" spans="1:20" s="86" customFormat="1" ht="53.25" customHeight="1">
      <c r="A37" s="37" t="s">
        <v>325</v>
      </c>
      <c r="B37" s="62" t="s">
        <v>180</v>
      </c>
      <c r="C37" s="53" t="s">
        <v>181</v>
      </c>
      <c r="D37" s="54" t="s">
        <v>182</v>
      </c>
      <c r="E37" s="89" t="s">
        <v>182</v>
      </c>
      <c r="F37" s="23" t="s">
        <v>57</v>
      </c>
      <c r="G37" s="5" t="s">
        <v>84</v>
      </c>
      <c r="H37" s="4">
        <v>100</v>
      </c>
      <c r="I37" s="3" t="s">
        <v>171</v>
      </c>
      <c r="J37" s="35" t="s">
        <v>117</v>
      </c>
      <c r="K37" s="4" t="s">
        <v>207</v>
      </c>
      <c r="L37" s="8" t="s">
        <v>18</v>
      </c>
      <c r="M37" s="8" t="s">
        <v>387</v>
      </c>
      <c r="N37" s="8" t="s">
        <v>386</v>
      </c>
      <c r="O37" s="3" t="s">
        <v>42</v>
      </c>
      <c r="P37" s="11">
        <v>2</v>
      </c>
      <c r="Q37" s="12">
        <v>3000</v>
      </c>
      <c r="R37" s="10">
        <f t="shared" si="0"/>
        <v>6000</v>
      </c>
      <c r="S37" s="12">
        <f t="shared" si="1"/>
        <v>6720.000000000001</v>
      </c>
      <c r="T37" s="3" t="s">
        <v>118</v>
      </c>
    </row>
    <row r="38" spans="1:20" s="86" customFormat="1" ht="53.25" customHeight="1">
      <c r="A38" s="8" t="s">
        <v>326</v>
      </c>
      <c r="B38" s="13" t="s">
        <v>183</v>
      </c>
      <c r="C38" s="13" t="s">
        <v>184</v>
      </c>
      <c r="D38" s="19" t="s">
        <v>185</v>
      </c>
      <c r="E38" s="89" t="s">
        <v>413</v>
      </c>
      <c r="F38" s="23" t="s">
        <v>57</v>
      </c>
      <c r="G38" s="5" t="s">
        <v>84</v>
      </c>
      <c r="H38" s="4">
        <v>100</v>
      </c>
      <c r="I38" s="3" t="s">
        <v>171</v>
      </c>
      <c r="J38" s="35" t="s">
        <v>117</v>
      </c>
      <c r="K38" s="4" t="s">
        <v>207</v>
      </c>
      <c r="L38" s="8" t="s">
        <v>18</v>
      </c>
      <c r="M38" s="8" t="s">
        <v>387</v>
      </c>
      <c r="N38" s="8" t="s">
        <v>386</v>
      </c>
      <c r="O38" s="3" t="s">
        <v>42</v>
      </c>
      <c r="P38" s="11">
        <v>300</v>
      </c>
      <c r="Q38" s="12">
        <v>120</v>
      </c>
      <c r="R38" s="10">
        <f t="shared" si="0"/>
        <v>36000</v>
      </c>
      <c r="S38" s="12">
        <f t="shared" si="1"/>
        <v>40320.00000000001</v>
      </c>
      <c r="T38" s="3" t="s">
        <v>118</v>
      </c>
    </row>
    <row r="39" spans="1:20" s="86" customFormat="1" ht="53.25" customHeight="1">
      <c r="A39" s="37" t="s">
        <v>327</v>
      </c>
      <c r="B39" s="17" t="s">
        <v>70</v>
      </c>
      <c r="C39" s="13" t="s">
        <v>71</v>
      </c>
      <c r="D39" s="19" t="s">
        <v>72</v>
      </c>
      <c r="E39" s="89" t="s">
        <v>73</v>
      </c>
      <c r="F39" s="26" t="s">
        <v>57</v>
      </c>
      <c r="G39" s="5" t="s">
        <v>84</v>
      </c>
      <c r="H39" s="14">
        <v>0</v>
      </c>
      <c r="I39" s="3" t="s">
        <v>171</v>
      </c>
      <c r="J39" s="4" t="s">
        <v>54</v>
      </c>
      <c r="K39" s="21" t="s">
        <v>54</v>
      </c>
      <c r="L39" s="8" t="s">
        <v>18</v>
      </c>
      <c r="M39" s="8" t="s">
        <v>387</v>
      </c>
      <c r="N39" s="8" t="s">
        <v>386</v>
      </c>
      <c r="O39" s="3" t="s">
        <v>42</v>
      </c>
      <c r="P39" s="11">
        <v>10</v>
      </c>
      <c r="Q39" s="12">
        <v>4500</v>
      </c>
      <c r="R39" s="10">
        <f t="shared" si="0"/>
        <v>45000</v>
      </c>
      <c r="S39" s="12">
        <f t="shared" si="1"/>
        <v>50400.00000000001</v>
      </c>
      <c r="T39" s="3" t="s">
        <v>56</v>
      </c>
    </row>
    <row r="40" spans="1:20" s="86" customFormat="1" ht="53.25" customHeight="1">
      <c r="A40" s="8" t="s">
        <v>328</v>
      </c>
      <c r="B40" s="63" t="s">
        <v>74</v>
      </c>
      <c r="C40" s="64" t="s">
        <v>75</v>
      </c>
      <c r="D40" s="65" t="s">
        <v>76</v>
      </c>
      <c r="E40" s="89" t="s">
        <v>77</v>
      </c>
      <c r="F40" s="26" t="s">
        <v>57</v>
      </c>
      <c r="G40" s="5" t="s">
        <v>84</v>
      </c>
      <c r="H40" s="14">
        <v>0</v>
      </c>
      <c r="I40" s="3" t="s">
        <v>171</v>
      </c>
      <c r="J40" s="4" t="s">
        <v>54</v>
      </c>
      <c r="K40" s="21" t="s">
        <v>54</v>
      </c>
      <c r="L40" s="8" t="s">
        <v>18</v>
      </c>
      <c r="M40" s="8" t="s">
        <v>387</v>
      </c>
      <c r="N40" s="8" t="s">
        <v>386</v>
      </c>
      <c r="O40" s="3" t="s">
        <v>42</v>
      </c>
      <c r="P40" s="11">
        <v>10</v>
      </c>
      <c r="Q40" s="12">
        <v>3000</v>
      </c>
      <c r="R40" s="10">
        <f t="shared" si="0"/>
        <v>30000</v>
      </c>
      <c r="S40" s="12">
        <f t="shared" si="1"/>
        <v>33600</v>
      </c>
      <c r="T40" s="3" t="s">
        <v>56</v>
      </c>
    </row>
    <row r="41" spans="1:21" s="86" customFormat="1" ht="53.25" customHeight="1">
      <c r="A41" s="37" t="s">
        <v>329</v>
      </c>
      <c r="B41" s="17" t="s">
        <v>58</v>
      </c>
      <c r="C41" s="13" t="s">
        <v>59</v>
      </c>
      <c r="D41" s="19" t="s">
        <v>60</v>
      </c>
      <c r="E41" s="89" t="s">
        <v>61</v>
      </c>
      <c r="F41" s="26" t="s">
        <v>57</v>
      </c>
      <c r="G41" s="5" t="s">
        <v>84</v>
      </c>
      <c r="H41" s="14">
        <v>0</v>
      </c>
      <c r="I41" s="3" t="s">
        <v>171</v>
      </c>
      <c r="J41" s="4" t="s">
        <v>54</v>
      </c>
      <c r="K41" s="21" t="s">
        <v>54</v>
      </c>
      <c r="L41" s="8" t="s">
        <v>18</v>
      </c>
      <c r="M41" s="8" t="s">
        <v>387</v>
      </c>
      <c r="N41" s="8" t="s">
        <v>386</v>
      </c>
      <c r="O41" s="3" t="s">
        <v>42</v>
      </c>
      <c r="P41" s="11">
        <v>30</v>
      </c>
      <c r="Q41" s="12">
        <v>1500</v>
      </c>
      <c r="R41" s="10">
        <f t="shared" si="0"/>
        <v>45000</v>
      </c>
      <c r="S41" s="12">
        <f t="shared" si="1"/>
        <v>50400.00000000001</v>
      </c>
      <c r="T41" s="3" t="s">
        <v>56</v>
      </c>
      <c r="U41" s="86" t="s">
        <v>452</v>
      </c>
    </row>
    <row r="42" spans="1:20" s="86" customFormat="1" ht="53.25" customHeight="1">
      <c r="A42" s="8" t="s">
        <v>330</v>
      </c>
      <c r="B42" s="17" t="s">
        <v>62</v>
      </c>
      <c r="C42" s="13" t="s">
        <v>63</v>
      </c>
      <c r="D42" s="19" t="s">
        <v>64</v>
      </c>
      <c r="E42" s="89" t="s">
        <v>65</v>
      </c>
      <c r="F42" s="26" t="s">
        <v>57</v>
      </c>
      <c r="G42" s="5" t="s">
        <v>84</v>
      </c>
      <c r="H42" s="14">
        <v>0</v>
      </c>
      <c r="I42" s="3" t="s">
        <v>171</v>
      </c>
      <c r="J42" s="4" t="s">
        <v>54</v>
      </c>
      <c r="K42" s="21" t="s">
        <v>54</v>
      </c>
      <c r="L42" s="8" t="s">
        <v>18</v>
      </c>
      <c r="M42" s="8" t="s">
        <v>387</v>
      </c>
      <c r="N42" s="8" t="s">
        <v>386</v>
      </c>
      <c r="O42" s="3" t="s">
        <v>42</v>
      </c>
      <c r="P42" s="11">
        <v>10</v>
      </c>
      <c r="Q42" s="12">
        <v>1500</v>
      </c>
      <c r="R42" s="10">
        <f t="shared" si="0"/>
        <v>15000</v>
      </c>
      <c r="S42" s="12">
        <f t="shared" si="1"/>
        <v>16800</v>
      </c>
      <c r="T42" s="3" t="s">
        <v>56</v>
      </c>
    </row>
    <row r="43" spans="1:20" s="86" customFormat="1" ht="63.75">
      <c r="A43" s="37" t="s">
        <v>331</v>
      </c>
      <c r="B43" s="60" t="s">
        <v>112</v>
      </c>
      <c r="C43" s="57" t="s">
        <v>113</v>
      </c>
      <c r="D43" s="56" t="s">
        <v>114</v>
      </c>
      <c r="E43" s="93" t="s">
        <v>111</v>
      </c>
      <c r="F43" s="29" t="s">
        <v>57</v>
      </c>
      <c r="G43" s="5" t="s">
        <v>83</v>
      </c>
      <c r="H43" s="4" t="s">
        <v>97</v>
      </c>
      <c r="I43" s="9" t="s">
        <v>47</v>
      </c>
      <c r="J43" s="4" t="s">
        <v>54</v>
      </c>
      <c r="K43" s="21" t="s">
        <v>54</v>
      </c>
      <c r="L43" s="8" t="s">
        <v>18</v>
      </c>
      <c r="M43" s="8" t="s">
        <v>387</v>
      </c>
      <c r="N43" s="8" t="s">
        <v>386</v>
      </c>
      <c r="O43" s="3" t="s">
        <v>43</v>
      </c>
      <c r="P43" s="14">
        <v>1</v>
      </c>
      <c r="Q43" s="10">
        <v>8000000</v>
      </c>
      <c r="R43" s="10">
        <f t="shared" si="0"/>
        <v>8000000</v>
      </c>
      <c r="S43" s="12">
        <f t="shared" si="1"/>
        <v>8960000</v>
      </c>
      <c r="T43" s="61" t="s">
        <v>393</v>
      </c>
    </row>
    <row r="44" spans="1:20" s="86" customFormat="1" ht="54" customHeight="1">
      <c r="A44" s="8" t="s">
        <v>332</v>
      </c>
      <c r="B44" s="67" t="s">
        <v>115</v>
      </c>
      <c r="C44" s="15" t="s">
        <v>89</v>
      </c>
      <c r="D44" s="22" t="s">
        <v>116</v>
      </c>
      <c r="E44" s="53" t="s">
        <v>90</v>
      </c>
      <c r="F44" s="4" t="s">
        <v>57</v>
      </c>
      <c r="G44" s="5" t="s">
        <v>83</v>
      </c>
      <c r="H44" s="25" t="s">
        <v>97</v>
      </c>
      <c r="I44" s="68" t="s">
        <v>47</v>
      </c>
      <c r="J44" s="4" t="s">
        <v>54</v>
      </c>
      <c r="K44" s="21" t="s">
        <v>54</v>
      </c>
      <c r="L44" s="8" t="s">
        <v>18</v>
      </c>
      <c r="M44" s="8" t="s">
        <v>387</v>
      </c>
      <c r="N44" s="8" t="s">
        <v>386</v>
      </c>
      <c r="O44" s="3" t="s">
        <v>43</v>
      </c>
      <c r="P44" s="14">
        <v>1</v>
      </c>
      <c r="Q44" s="10">
        <v>6000000</v>
      </c>
      <c r="R44" s="10">
        <f t="shared" si="0"/>
        <v>6000000</v>
      </c>
      <c r="S44" s="12">
        <f t="shared" si="1"/>
        <v>6720000.000000001</v>
      </c>
      <c r="T44" s="61" t="s">
        <v>393</v>
      </c>
    </row>
    <row r="45" spans="1:20" s="86" customFormat="1" ht="53.25" customHeight="1">
      <c r="A45" s="37" t="s">
        <v>333</v>
      </c>
      <c r="B45" s="17" t="s">
        <v>66</v>
      </c>
      <c r="C45" s="13" t="s">
        <v>67</v>
      </c>
      <c r="D45" s="19" t="s">
        <v>68</v>
      </c>
      <c r="E45" s="89" t="s">
        <v>69</v>
      </c>
      <c r="F45" s="26" t="s">
        <v>57</v>
      </c>
      <c r="G45" s="5" t="s">
        <v>84</v>
      </c>
      <c r="H45" s="14">
        <v>0</v>
      </c>
      <c r="I45" s="3" t="s">
        <v>51</v>
      </c>
      <c r="J45" s="4" t="s">
        <v>54</v>
      </c>
      <c r="K45" s="21" t="s">
        <v>54</v>
      </c>
      <c r="L45" s="8" t="s">
        <v>18</v>
      </c>
      <c r="M45" s="8" t="s">
        <v>387</v>
      </c>
      <c r="N45" s="8" t="s">
        <v>386</v>
      </c>
      <c r="O45" s="3" t="s">
        <v>42</v>
      </c>
      <c r="P45" s="11">
        <v>10</v>
      </c>
      <c r="Q45" s="12">
        <v>1200</v>
      </c>
      <c r="R45" s="10">
        <f t="shared" si="0"/>
        <v>12000</v>
      </c>
      <c r="S45" s="12">
        <f t="shared" si="1"/>
        <v>13440.000000000002</v>
      </c>
      <c r="T45" s="3" t="s">
        <v>56</v>
      </c>
    </row>
    <row r="46" spans="1:20" s="86" customFormat="1" ht="53.25" customHeight="1">
      <c r="A46" s="37" t="s">
        <v>334</v>
      </c>
      <c r="B46" s="17" t="s">
        <v>78</v>
      </c>
      <c r="C46" s="13" t="s">
        <v>79</v>
      </c>
      <c r="D46" s="19" t="s">
        <v>80</v>
      </c>
      <c r="E46" s="94" t="s">
        <v>430</v>
      </c>
      <c r="F46" s="26" t="s">
        <v>57</v>
      </c>
      <c r="G46" s="5" t="s">
        <v>84</v>
      </c>
      <c r="H46" s="14">
        <v>0</v>
      </c>
      <c r="I46" s="9" t="s">
        <v>249</v>
      </c>
      <c r="J46" s="4" t="s">
        <v>54</v>
      </c>
      <c r="K46" s="21" t="s">
        <v>54</v>
      </c>
      <c r="L46" s="8" t="s">
        <v>18</v>
      </c>
      <c r="M46" s="8" t="s">
        <v>387</v>
      </c>
      <c r="N46" s="8" t="s">
        <v>386</v>
      </c>
      <c r="O46" s="3" t="s">
        <v>42</v>
      </c>
      <c r="P46" s="14">
        <v>1</v>
      </c>
      <c r="Q46" s="12">
        <v>140000</v>
      </c>
      <c r="R46" s="10">
        <f aca="true" t="shared" si="2" ref="R46:R81">SUM(P46*Q46)</f>
        <v>140000</v>
      </c>
      <c r="S46" s="12">
        <f aca="true" t="shared" si="3" ref="S46:S81">SUM(R46*1.12)</f>
        <v>156800.00000000003</v>
      </c>
      <c r="T46" s="9" t="s">
        <v>53</v>
      </c>
    </row>
    <row r="47" spans="1:20" s="86" customFormat="1" ht="53.25" customHeight="1">
      <c r="A47" s="8" t="s">
        <v>335</v>
      </c>
      <c r="B47" s="17" t="s">
        <v>92</v>
      </c>
      <c r="C47" s="13" t="s">
        <v>81</v>
      </c>
      <c r="D47" s="19" t="s">
        <v>93</v>
      </c>
      <c r="E47" s="13" t="s">
        <v>82</v>
      </c>
      <c r="F47" s="26" t="s">
        <v>57</v>
      </c>
      <c r="G47" s="5" t="s">
        <v>84</v>
      </c>
      <c r="H47" s="14">
        <v>0</v>
      </c>
      <c r="I47" s="9" t="s">
        <v>249</v>
      </c>
      <c r="J47" s="4" t="s">
        <v>54</v>
      </c>
      <c r="K47" s="21" t="s">
        <v>54</v>
      </c>
      <c r="L47" s="8" t="s">
        <v>18</v>
      </c>
      <c r="M47" s="8" t="s">
        <v>387</v>
      </c>
      <c r="N47" s="8" t="s">
        <v>386</v>
      </c>
      <c r="O47" s="3" t="s">
        <v>42</v>
      </c>
      <c r="P47" s="14">
        <v>1</v>
      </c>
      <c r="Q47" s="12">
        <v>30000</v>
      </c>
      <c r="R47" s="10">
        <f t="shared" si="2"/>
        <v>30000</v>
      </c>
      <c r="S47" s="12">
        <f t="shared" si="3"/>
        <v>33600</v>
      </c>
      <c r="T47" s="9" t="s">
        <v>53</v>
      </c>
    </row>
    <row r="48" spans="1:20" s="86" customFormat="1" ht="51.75" customHeight="1">
      <c r="A48" s="37" t="s">
        <v>336</v>
      </c>
      <c r="B48" s="17" t="s">
        <v>94</v>
      </c>
      <c r="C48" s="13" t="s">
        <v>95</v>
      </c>
      <c r="D48" s="19" t="s">
        <v>96</v>
      </c>
      <c r="E48" s="13" t="s">
        <v>91</v>
      </c>
      <c r="F48" s="26" t="s">
        <v>57</v>
      </c>
      <c r="G48" s="5" t="s">
        <v>84</v>
      </c>
      <c r="H48" s="14">
        <v>0</v>
      </c>
      <c r="I48" s="9" t="s">
        <v>249</v>
      </c>
      <c r="J48" s="4" t="s">
        <v>54</v>
      </c>
      <c r="K48" s="21" t="s">
        <v>54</v>
      </c>
      <c r="L48" s="8" t="s">
        <v>18</v>
      </c>
      <c r="M48" s="8" t="s">
        <v>387</v>
      </c>
      <c r="N48" s="8" t="s">
        <v>386</v>
      </c>
      <c r="O48" s="3" t="s">
        <v>42</v>
      </c>
      <c r="P48" s="14">
        <v>1</v>
      </c>
      <c r="Q48" s="12">
        <v>30000</v>
      </c>
      <c r="R48" s="10">
        <f t="shared" si="2"/>
        <v>30000</v>
      </c>
      <c r="S48" s="12">
        <f t="shared" si="3"/>
        <v>33600</v>
      </c>
      <c r="T48" s="9" t="s">
        <v>53</v>
      </c>
    </row>
    <row r="49" spans="1:21" s="86" customFormat="1" ht="51" customHeight="1">
      <c r="A49" s="8" t="s">
        <v>337</v>
      </c>
      <c r="B49" s="63" t="s">
        <v>119</v>
      </c>
      <c r="C49" s="38" t="s">
        <v>120</v>
      </c>
      <c r="D49" s="34" t="s">
        <v>121</v>
      </c>
      <c r="E49" s="89" t="s">
        <v>431</v>
      </c>
      <c r="F49" s="23" t="s">
        <v>57</v>
      </c>
      <c r="G49" s="5" t="s">
        <v>84</v>
      </c>
      <c r="H49" s="4">
        <v>100</v>
      </c>
      <c r="I49" s="3" t="s">
        <v>249</v>
      </c>
      <c r="J49" s="35" t="s">
        <v>117</v>
      </c>
      <c r="K49" s="4" t="s">
        <v>207</v>
      </c>
      <c r="L49" s="8" t="s">
        <v>18</v>
      </c>
      <c r="M49" s="8" t="s">
        <v>387</v>
      </c>
      <c r="N49" s="8" t="s">
        <v>386</v>
      </c>
      <c r="O49" s="3" t="s">
        <v>42</v>
      </c>
      <c r="P49" s="36">
        <v>112</v>
      </c>
      <c r="Q49" s="12">
        <v>250</v>
      </c>
      <c r="R49" s="10">
        <f t="shared" si="2"/>
        <v>28000</v>
      </c>
      <c r="S49" s="12">
        <f t="shared" si="3"/>
        <v>31360.000000000004</v>
      </c>
      <c r="T49" s="3" t="s">
        <v>118</v>
      </c>
      <c r="U49" s="86" t="s">
        <v>452</v>
      </c>
    </row>
    <row r="50" spans="1:20" s="86" customFormat="1" ht="77.25" customHeight="1">
      <c r="A50" s="37" t="s">
        <v>338</v>
      </c>
      <c r="B50" s="63" t="s">
        <v>129</v>
      </c>
      <c r="C50" s="38" t="s">
        <v>130</v>
      </c>
      <c r="D50" s="34" t="s">
        <v>131</v>
      </c>
      <c r="E50" s="89" t="s">
        <v>414</v>
      </c>
      <c r="F50" s="23" t="s">
        <v>57</v>
      </c>
      <c r="G50" s="5" t="s">
        <v>84</v>
      </c>
      <c r="H50" s="4">
        <v>100</v>
      </c>
      <c r="I50" s="3" t="s">
        <v>46</v>
      </c>
      <c r="J50" s="35" t="s">
        <v>117</v>
      </c>
      <c r="K50" s="4" t="s">
        <v>207</v>
      </c>
      <c r="L50" s="8" t="s">
        <v>18</v>
      </c>
      <c r="M50" s="8" t="s">
        <v>387</v>
      </c>
      <c r="N50" s="8" t="s">
        <v>386</v>
      </c>
      <c r="O50" s="3" t="s">
        <v>42</v>
      </c>
      <c r="P50" s="11">
        <v>245</v>
      </c>
      <c r="Q50" s="12">
        <v>200</v>
      </c>
      <c r="R50" s="10">
        <f t="shared" si="2"/>
        <v>49000</v>
      </c>
      <c r="S50" s="12">
        <f t="shared" si="3"/>
        <v>54880.00000000001</v>
      </c>
      <c r="T50" s="3" t="s">
        <v>118</v>
      </c>
    </row>
    <row r="51" spans="1:20" s="86" customFormat="1" ht="76.5">
      <c r="A51" s="8" t="s">
        <v>339</v>
      </c>
      <c r="B51" s="39" t="s">
        <v>129</v>
      </c>
      <c r="C51" s="13" t="s">
        <v>132</v>
      </c>
      <c r="D51" s="69" t="s">
        <v>133</v>
      </c>
      <c r="E51" s="89" t="s">
        <v>415</v>
      </c>
      <c r="F51" s="23" t="s">
        <v>57</v>
      </c>
      <c r="G51" s="5" t="s">
        <v>84</v>
      </c>
      <c r="H51" s="4">
        <v>100</v>
      </c>
      <c r="I51" s="3" t="s">
        <v>46</v>
      </c>
      <c r="J51" s="35" t="s">
        <v>117</v>
      </c>
      <c r="K51" s="4" t="s">
        <v>207</v>
      </c>
      <c r="L51" s="8" t="s">
        <v>18</v>
      </c>
      <c r="M51" s="8" t="s">
        <v>387</v>
      </c>
      <c r="N51" s="8" t="s">
        <v>386</v>
      </c>
      <c r="O51" s="3" t="s">
        <v>42</v>
      </c>
      <c r="P51" s="11">
        <v>63</v>
      </c>
      <c r="Q51" s="12">
        <v>200</v>
      </c>
      <c r="R51" s="10">
        <f t="shared" si="2"/>
        <v>12600</v>
      </c>
      <c r="S51" s="12">
        <f t="shared" si="3"/>
        <v>14112.000000000002</v>
      </c>
      <c r="T51" s="3" t="s">
        <v>118</v>
      </c>
    </row>
    <row r="52" spans="1:21" s="86" customFormat="1" ht="53.25" customHeight="1">
      <c r="A52" s="37" t="s">
        <v>340</v>
      </c>
      <c r="B52" s="17" t="s">
        <v>137</v>
      </c>
      <c r="C52" s="13" t="s">
        <v>55</v>
      </c>
      <c r="D52" s="34" t="s">
        <v>138</v>
      </c>
      <c r="E52" s="89" t="s">
        <v>416</v>
      </c>
      <c r="F52" s="23" t="s">
        <v>57</v>
      </c>
      <c r="G52" s="5" t="s">
        <v>84</v>
      </c>
      <c r="H52" s="4">
        <v>100</v>
      </c>
      <c r="I52" s="3" t="s">
        <v>249</v>
      </c>
      <c r="J52" s="35" t="s">
        <v>117</v>
      </c>
      <c r="K52" s="4" t="s">
        <v>207</v>
      </c>
      <c r="L52" s="8" t="s">
        <v>18</v>
      </c>
      <c r="M52" s="8" t="s">
        <v>387</v>
      </c>
      <c r="N52" s="8" t="s">
        <v>386</v>
      </c>
      <c r="O52" s="3" t="s">
        <v>40</v>
      </c>
      <c r="P52" s="11">
        <v>168</v>
      </c>
      <c r="Q52" s="12">
        <v>150</v>
      </c>
      <c r="R52" s="10">
        <f t="shared" si="2"/>
        <v>25200</v>
      </c>
      <c r="S52" s="12">
        <f t="shared" si="3"/>
        <v>28224.000000000004</v>
      </c>
      <c r="T52" s="3" t="s">
        <v>118</v>
      </c>
      <c r="U52" s="86" t="s">
        <v>452</v>
      </c>
    </row>
    <row r="53" spans="1:21" s="86" customFormat="1" ht="63.75">
      <c r="A53" s="8" t="s">
        <v>341</v>
      </c>
      <c r="B53" s="70" t="s">
        <v>139</v>
      </c>
      <c r="C53" s="71" t="s">
        <v>67</v>
      </c>
      <c r="D53" s="19" t="s">
        <v>140</v>
      </c>
      <c r="E53" s="89" t="s">
        <v>417</v>
      </c>
      <c r="F53" s="23" t="s">
        <v>57</v>
      </c>
      <c r="G53" s="5" t="s">
        <v>84</v>
      </c>
      <c r="H53" s="4">
        <v>100</v>
      </c>
      <c r="I53" s="3" t="s">
        <v>46</v>
      </c>
      <c r="J53" s="35" t="s">
        <v>117</v>
      </c>
      <c r="K53" s="4" t="s">
        <v>207</v>
      </c>
      <c r="L53" s="8" t="s">
        <v>18</v>
      </c>
      <c r="M53" s="8" t="s">
        <v>387</v>
      </c>
      <c r="N53" s="8" t="s">
        <v>386</v>
      </c>
      <c r="O53" s="3" t="s">
        <v>41</v>
      </c>
      <c r="P53" s="11">
        <v>168</v>
      </c>
      <c r="Q53" s="12">
        <v>150</v>
      </c>
      <c r="R53" s="10">
        <f t="shared" si="2"/>
        <v>25200</v>
      </c>
      <c r="S53" s="12">
        <f t="shared" si="3"/>
        <v>28224.000000000004</v>
      </c>
      <c r="T53" s="3" t="s">
        <v>118</v>
      </c>
      <c r="U53" s="86" t="s">
        <v>449</v>
      </c>
    </row>
    <row r="54" spans="1:21" s="86" customFormat="1" ht="63.75">
      <c r="A54" s="37" t="s">
        <v>342</v>
      </c>
      <c r="B54" s="17" t="s">
        <v>141</v>
      </c>
      <c r="C54" s="13" t="s">
        <v>142</v>
      </c>
      <c r="D54" s="19" t="s">
        <v>143</v>
      </c>
      <c r="E54" s="89" t="s">
        <v>418</v>
      </c>
      <c r="F54" s="23" t="s">
        <v>57</v>
      </c>
      <c r="G54" s="5" t="s">
        <v>84</v>
      </c>
      <c r="H54" s="4">
        <v>100</v>
      </c>
      <c r="I54" s="3" t="s">
        <v>46</v>
      </c>
      <c r="J54" s="35" t="s">
        <v>117</v>
      </c>
      <c r="K54" s="4" t="s">
        <v>207</v>
      </c>
      <c r="L54" s="8" t="s">
        <v>18</v>
      </c>
      <c r="M54" s="8" t="s">
        <v>387</v>
      </c>
      <c r="N54" s="8" t="s">
        <v>386</v>
      </c>
      <c r="O54" s="3" t="s">
        <v>40</v>
      </c>
      <c r="P54" s="11">
        <v>168</v>
      </c>
      <c r="Q54" s="12">
        <v>350</v>
      </c>
      <c r="R54" s="10">
        <f t="shared" si="2"/>
        <v>58800</v>
      </c>
      <c r="S54" s="12">
        <f t="shared" si="3"/>
        <v>65856</v>
      </c>
      <c r="T54" s="3" t="s">
        <v>450</v>
      </c>
      <c r="U54" s="86" t="s">
        <v>449</v>
      </c>
    </row>
    <row r="55" spans="1:20" s="86" customFormat="1" ht="53.25" customHeight="1">
      <c r="A55" s="8" t="s">
        <v>343</v>
      </c>
      <c r="B55" s="70" t="s">
        <v>144</v>
      </c>
      <c r="C55" s="71" t="s">
        <v>145</v>
      </c>
      <c r="D55" s="69" t="s">
        <v>146</v>
      </c>
      <c r="E55" s="89" t="s">
        <v>419</v>
      </c>
      <c r="F55" s="23" t="s">
        <v>57</v>
      </c>
      <c r="G55" s="5" t="s">
        <v>84</v>
      </c>
      <c r="H55" s="4">
        <v>100</v>
      </c>
      <c r="I55" s="3" t="s">
        <v>249</v>
      </c>
      <c r="J55" s="35" t="s">
        <v>117</v>
      </c>
      <c r="K55" s="4" t="s">
        <v>207</v>
      </c>
      <c r="L55" s="8" t="s">
        <v>18</v>
      </c>
      <c r="M55" s="8" t="s">
        <v>387</v>
      </c>
      <c r="N55" s="8" t="s">
        <v>386</v>
      </c>
      <c r="O55" s="3" t="s">
        <v>41</v>
      </c>
      <c r="P55" s="11">
        <v>63</v>
      </c>
      <c r="Q55" s="12">
        <v>800</v>
      </c>
      <c r="R55" s="10">
        <f t="shared" si="2"/>
        <v>50400</v>
      </c>
      <c r="S55" s="12">
        <f t="shared" si="3"/>
        <v>56448.00000000001</v>
      </c>
      <c r="T55" s="3" t="s">
        <v>118</v>
      </c>
    </row>
    <row r="56" spans="1:20" s="86" customFormat="1" ht="53.25" customHeight="1">
      <c r="A56" s="37" t="s">
        <v>344</v>
      </c>
      <c r="B56" s="72" t="s">
        <v>159</v>
      </c>
      <c r="C56" s="53" t="s">
        <v>160</v>
      </c>
      <c r="D56" s="19" t="s">
        <v>161</v>
      </c>
      <c r="E56" s="89" t="s">
        <v>420</v>
      </c>
      <c r="F56" s="23" t="s">
        <v>57</v>
      </c>
      <c r="G56" s="5" t="s">
        <v>84</v>
      </c>
      <c r="H56" s="4">
        <v>100</v>
      </c>
      <c r="I56" s="3" t="s">
        <v>249</v>
      </c>
      <c r="J56" s="35" t="s">
        <v>117</v>
      </c>
      <c r="K56" s="4" t="s">
        <v>207</v>
      </c>
      <c r="L56" s="8" t="s">
        <v>18</v>
      </c>
      <c r="M56" s="8" t="s">
        <v>387</v>
      </c>
      <c r="N56" s="8" t="s">
        <v>386</v>
      </c>
      <c r="O56" s="3" t="s">
        <v>39</v>
      </c>
      <c r="P56" s="11">
        <v>84</v>
      </c>
      <c r="Q56" s="12">
        <v>350</v>
      </c>
      <c r="R56" s="10">
        <f t="shared" si="2"/>
        <v>29400</v>
      </c>
      <c r="S56" s="12">
        <f t="shared" si="3"/>
        <v>32928</v>
      </c>
      <c r="T56" s="3" t="s">
        <v>118</v>
      </c>
    </row>
    <row r="57" spans="1:20" s="86" customFormat="1" ht="63.75">
      <c r="A57" s="8" t="s">
        <v>345</v>
      </c>
      <c r="B57" s="17" t="s">
        <v>162</v>
      </c>
      <c r="C57" s="13" t="s">
        <v>163</v>
      </c>
      <c r="D57" s="19" t="s">
        <v>164</v>
      </c>
      <c r="E57" s="89" t="s">
        <v>433</v>
      </c>
      <c r="F57" s="23" t="s">
        <v>57</v>
      </c>
      <c r="G57" s="5" t="s">
        <v>84</v>
      </c>
      <c r="H57" s="4">
        <v>100</v>
      </c>
      <c r="I57" s="3" t="s">
        <v>46</v>
      </c>
      <c r="J57" s="35" t="s">
        <v>117</v>
      </c>
      <c r="K57" s="4" t="s">
        <v>207</v>
      </c>
      <c r="L57" s="8" t="s">
        <v>18</v>
      </c>
      <c r="M57" s="8" t="s">
        <v>387</v>
      </c>
      <c r="N57" s="8" t="s">
        <v>386</v>
      </c>
      <c r="O57" s="3" t="s">
        <v>42</v>
      </c>
      <c r="P57" s="11">
        <v>21</v>
      </c>
      <c r="Q57" s="12">
        <v>1275</v>
      </c>
      <c r="R57" s="10">
        <f t="shared" si="2"/>
        <v>26775</v>
      </c>
      <c r="S57" s="12">
        <f t="shared" si="3"/>
        <v>29988.000000000004</v>
      </c>
      <c r="T57" s="3" t="s">
        <v>118</v>
      </c>
    </row>
    <row r="58" spans="1:20" s="86" customFormat="1" ht="51.75" customHeight="1">
      <c r="A58" s="37" t="s">
        <v>346</v>
      </c>
      <c r="B58" s="17" t="s">
        <v>165</v>
      </c>
      <c r="C58" s="13" t="s">
        <v>166</v>
      </c>
      <c r="D58" s="19" t="s">
        <v>167</v>
      </c>
      <c r="E58" s="89" t="s">
        <v>432</v>
      </c>
      <c r="F58" s="23" t="s">
        <v>57</v>
      </c>
      <c r="G58" s="5" t="s">
        <v>84</v>
      </c>
      <c r="H58" s="4">
        <v>100</v>
      </c>
      <c r="I58" s="3" t="s">
        <v>249</v>
      </c>
      <c r="J58" s="35" t="s">
        <v>117</v>
      </c>
      <c r="K58" s="4" t="s">
        <v>207</v>
      </c>
      <c r="L58" s="8" t="s">
        <v>18</v>
      </c>
      <c r="M58" s="8" t="s">
        <v>387</v>
      </c>
      <c r="N58" s="8" t="s">
        <v>386</v>
      </c>
      <c r="O58" s="3" t="s">
        <v>42</v>
      </c>
      <c r="P58" s="11">
        <v>42</v>
      </c>
      <c r="Q58" s="12">
        <v>357</v>
      </c>
      <c r="R58" s="10">
        <f t="shared" si="2"/>
        <v>14994</v>
      </c>
      <c r="S58" s="12">
        <f t="shared" si="3"/>
        <v>16793.280000000002</v>
      </c>
      <c r="T58" s="3" t="s">
        <v>118</v>
      </c>
    </row>
    <row r="59" spans="1:20" s="86" customFormat="1" ht="51.75" customHeight="1">
      <c r="A59" s="8" t="s">
        <v>347</v>
      </c>
      <c r="B59" s="17" t="s">
        <v>175</v>
      </c>
      <c r="C59" s="13" t="s">
        <v>176</v>
      </c>
      <c r="D59" s="19" t="s">
        <v>177</v>
      </c>
      <c r="E59" s="89" t="s">
        <v>421</v>
      </c>
      <c r="F59" s="23" t="s">
        <v>57</v>
      </c>
      <c r="G59" s="5" t="s">
        <v>84</v>
      </c>
      <c r="H59" s="4">
        <v>100</v>
      </c>
      <c r="I59" s="3" t="s">
        <v>249</v>
      </c>
      <c r="J59" s="35" t="s">
        <v>117</v>
      </c>
      <c r="K59" s="4" t="s">
        <v>207</v>
      </c>
      <c r="L59" s="8" t="s">
        <v>18</v>
      </c>
      <c r="M59" s="8" t="s">
        <v>387</v>
      </c>
      <c r="N59" s="8" t="s">
        <v>386</v>
      </c>
      <c r="O59" s="3" t="s">
        <v>155</v>
      </c>
      <c r="P59" s="11">
        <v>42</v>
      </c>
      <c r="Q59" s="12">
        <v>650</v>
      </c>
      <c r="R59" s="10">
        <f t="shared" si="2"/>
        <v>27300</v>
      </c>
      <c r="S59" s="12">
        <f t="shared" si="3"/>
        <v>30576.000000000004</v>
      </c>
      <c r="T59" s="3" t="s">
        <v>118</v>
      </c>
    </row>
    <row r="60" spans="1:20" s="86" customFormat="1" ht="51.75" customHeight="1">
      <c r="A60" s="37" t="s">
        <v>348</v>
      </c>
      <c r="B60" s="39" t="s">
        <v>178</v>
      </c>
      <c r="C60" s="38" t="s">
        <v>179</v>
      </c>
      <c r="D60" s="34" t="s">
        <v>293</v>
      </c>
      <c r="E60" s="89" t="s">
        <v>422</v>
      </c>
      <c r="F60" s="23" t="s">
        <v>57</v>
      </c>
      <c r="G60" s="5" t="s">
        <v>84</v>
      </c>
      <c r="H60" s="4">
        <v>100</v>
      </c>
      <c r="I60" s="3" t="s">
        <v>249</v>
      </c>
      <c r="J60" s="35" t="s">
        <v>117</v>
      </c>
      <c r="K60" s="4" t="s">
        <v>207</v>
      </c>
      <c r="L60" s="8" t="s">
        <v>18</v>
      </c>
      <c r="M60" s="8" t="s">
        <v>387</v>
      </c>
      <c r="N60" s="8" t="s">
        <v>386</v>
      </c>
      <c r="O60" s="3" t="s">
        <v>42</v>
      </c>
      <c r="P60" s="11">
        <v>3</v>
      </c>
      <c r="Q60" s="12">
        <v>4000</v>
      </c>
      <c r="R60" s="10">
        <f t="shared" si="2"/>
        <v>12000</v>
      </c>
      <c r="S60" s="12">
        <f t="shared" si="3"/>
        <v>13440.000000000002</v>
      </c>
      <c r="T60" s="3" t="s">
        <v>118</v>
      </c>
    </row>
    <row r="61" spans="1:20" s="86" customFormat="1" ht="51.75" customHeight="1">
      <c r="A61" s="8" t="s">
        <v>349</v>
      </c>
      <c r="B61" s="39" t="s">
        <v>178</v>
      </c>
      <c r="C61" s="38" t="s">
        <v>179</v>
      </c>
      <c r="D61" s="34" t="s">
        <v>293</v>
      </c>
      <c r="E61" s="89" t="s">
        <v>423</v>
      </c>
      <c r="F61" s="23" t="s">
        <v>57</v>
      </c>
      <c r="G61" s="5" t="s">
        <v>84</v>
      </c>
      <c r="H61" s="4">
        <v>100</v>
      </c>
      <c r="I61" s="3" t="s">
        <v>249</v>
      </c>
      <c r="J61" s="35" t="s">
        <v>117</v>
      </c>
      <c r="K61" s="4" t="s">
        <v>207</v>
      </c>
      <c r="L61" s="8" t="s">
        <v>18</v>
      </c>
      <c r="M61" s="8" t="s">
        <v>387</v>
      </c>
      <c r="N61" s="8" t="s">
        <v>386</v>
      </c>
      <c r="O61" s="3" t="s">
        <v>42</v>
      </c>
      <c r="P61" s="11">
        <v>6</v>
      </c>
      <c r="Q61" s="12">
        <v>1500</v>
      </c>
      <c r="R61" s="10">
        <f t="shared" si="2"/>
        <v>9000</v>
      </c>
      <c r="S61" s="12">
        <f t="shared" si="3"/>
        <v>10080.000000000002</v>
      </c>
      <c r="T61" s="3" t="s">
        <v>118</v>
      </c>
    </row>
    <row r="62" spans="1:20" s="86" customFormat="1" ht="51.75" customHeight="1">
      <c r="A62" s="37" t="s">
        <v>350</v>
      </c>
      <c r="B62" s="58" t="s">
        <v>195</v>
      </c>
      <c r="C62" s="38" t="s">
        <v>196</v>
      </c>
      <c r="D62" s="34" t="s">
        <v>197</v>
      </c>
      <c r="E62" s="89" t="s">
        <v>424</v>
      </c>
      <c r="F62" s="23" t="s">
        <v>57</v>
      </c>
      <c r="G62" s="5" t="s">
        <v>84</v>
      </c>
      <c r="H62" s="4">
        <v>100</v>
      </c>
      <c r="I62" s="3" t="s">
        <v>249</v>
      </c>
      <c r="J62" s="35" t="s">
        <v>117</v>
      </c>
      <c r="K62" s="4" t="s">
        <v>207</v>
      </c>
      <c r="L62" s="8" t="s">
        <v>18</v>
      </c>
      <c r="M62" s="8" t="s">
        <v>387</v>
      </c>
      <c r="N62" s="8" t="s">
        <v>386</v>
      </c>
      <c r="O62" s="3" t="s">
        <v>42</v>
      </c>
      <c r="P62" s="11">
        <v>5</v>
      </c>
      <c r="Q62" s="12">
        <v>385</v>
      </c>
      <c r="R62" s="10">
        <f t="shared" si="2"/>
        <v>1925</v>
      </c>
      <c r="S62" s="12">
        <f t="shared" si="3"/>
        <v>2156</v>
      </c>
      <c r="T62" s="3" t="s">
        <v>118</v>
      </c>
    </row>
    <row r="63" spans="1:20" s="86" customFormat="1" ht="51.75" customHeight="1">
      <c r="A63" s="8" t="s">
        <v>351</v>
      </c>
      <c r="B63" s="58" t="s">
        <v>198</v>
      </c>
      <c r="C63" s="13" t="s">
        <v>199</v>
      </c>
      <c r="D63" s="19" t="s">
        <v>200</v>
      </c>
      <c r="E63" s="89" t="s">
        <v>425</v>
      </c>
      <c r="F63" s="23" t="s">
        <v>57</v>
      </c>
      <c r="G63" s="5" t="s">
        <v>84</v>
      </c>
      <c r="H63" s="4">
        <v>100</v>
      </c>
      <c r="I63" s="3" t="s">
        <v>249</v>
      </c>
      <c r="J63" s="35" t="s">
        <v>117</v>
      </c>
      <c r="K63" s="4" t="s">
        <v>207</v>
      </c>
      <c r="L63" s="8" t="s">
        <v>18</v>
      </c>
      <c r="M63" s="8" t="s">
        <v>387</v>
      </c>
      <c r="N63" s="8" t="s">
        <v>386</v>
      </c>
      <c r="O63" s="3" t="s">
        <v>42</v>
      </c>
      <c r="P63" s="11">
        <v>6</v>
      </c>
      <c r="Q63" s="12">
        <v>385</v>
      </c>
      <c r="R63" s="10">
        <f t="shared" si="2"/>
        <v>2310</v>
      </c>
      <c r="S63" s="12">
        <f t="shared" si="3"/>
        <v>2587.2000000000003</v>
      </c>
      <c r="T63" s="3" t="s">
        <v>118</v>
      </c>
    </row>
    <row r="64" spans="1:21" s="86" customFormat="1" ht="51.75" customHeight="1">
      <c r="A64" s="37" t="s">
        <v>352</v>
      </c>
      <c r="B64" s="38" t="s">
        <v>269</v>
      </c>
      <c r="C64" s="38" t="s">
        <v>55</v>
      </c>
      <c r="D64" s="34" t="s">
        <v>270</v>
      </c>
      <c r="E64" s="13" t="s">
        <v>254</v>
      </c>
      <c r="F64" s="23" t="s">
        <v>57</v>
      </c>
      <c r="G64" s="5" t="s">
        <v>84</v>
      </c>
      <c r="H64" s="8">
        <v>0</v>
      </c>
      <c r="I64" s="6" t="s">
        <v>48</v>
      </c>
      <c r="J64" s="27" t="s">
        <v>117</v>
      </c>
      <c r="K64" s="21" t="s">
        <v>54</v>
      </c>
      <c r="L64" s="8" t="s">
        <v>18</v>
      </c>
      <c r="M64" s="8" t="s">
        <v>387</v>
      </c>
      <c r="N64" s="8" t="s">
        <v>386</v>
      </c>
      <c r="O64" s="7" t="s">
        <v>42</v>
      </c>
      <c r="P64" s="14">
        <v>100</v>
      </c>
      <c r="Q64" s="10">
        <v>375</v>
      </c>
      <c r="R64" s="10">
        <f t="shared" si="2"/>
        <v>37500</v>
      </c>
      <c r="S64" s="12">
        <f t="shared" si="3"/>
        <v>42000.00000000001</v>
      </c>
      <c r="T64" s="30" t="s">
        <v>214</v>
      </c>
      <c r="U64" s="86" t="s">
        <v>451</v>
      </c>
    </row>
    <row r="65" spans="1:21" s="86" customFormat="1" ht="51.75" customHeight="1">
      <c r="A65" s="8" t="s">
        <v>353</v>
      </c>
      <c r="B65" s="16" t="s">
        <v>271</v>
      </c>
      <c r="C65" s="15" t="s">
        <v>202</v>
      </c>
      <c r="D65" s="22" t="s">
        <v>272</v>
      </c>
      <c r="E65" s="13" t="s">
        <v>255</v>
      </c>
      <c r="F65" s="23" t="s">
        <v>57</v>
      </c>
      <c r="G65" s="5" t="s">
        <v>84</v>
      </c>
      <c r="H65" s="8">
        <v>0</v>
      </c>
      <c r="I65" s="6" t="s">
        <v>48</v>
      </c>
      <c r="J65" s="27" t="s">
        <v>117</v>
      </c>
      <c r="K65" s="21" t="s">
        <v>54</v>
      </c>
      <c r="L65" s="8" t="s">
        <v>18</v>
      </c>
      <c r="M65" s="8" t="s">
        <v>387</v>
      </c>
      <c r="N65" s="8" t="s">
        <v>386</v>
      </c>
      <c r="O65" s="7" t="s">
        <v>42</v>
      </c>
      <c r="P65" s="14">
        <v>100</v>
      </c>
      <c r="Q65" s="10">
        <v>435</v>
      </c>
      <c r="R65" s="10">
        <f t="shared" si="2"/>
        <v>43500</v>
      </c>
      <c r="S65" s="12">
        <f t="shared" si="3"/>
        <v>48720.00000000001</v>
      </c>
      <c r="T65" s="30" t="s">
        <v>214</v>
      </c>
      <c r="U65" s="86" t="s">
        <v>451</v>
      </c>
    </row>
    <row r="66" spans="1:20" s="86" customFormat="1" ht="51.75" customHeight="1">
      <c r="A66" s="37" t="s">
        <v>354</v>
      </c>
      <c r="B66" s="16" t="s">
        <v>273</v>
      </c>
      <c r="C66" s="15" t="s">
        <v>274</v>
      </c>
      <c r="D66" s="22" t="s">
        <v>275</v>
      </c>
      <c r="E66" s="13" t="s">
        <v>257</v>
      </c>
      <c r="F66" s="23" t="s">
        <v>57</v>
      </c>
      <c r="G66" s="5" t="s">
        <v>84</v>
      </c>
      <c r="H66" s="8">
        <v>0</v>
      </c>
      <c r="I66" s="6" t="s">
        <v>48</v>
      </c>
      <c r="J66" s="27" t="s">
        <v>117</v>
      </c>
      <c r="K66" s="21" t="s">
        <v>54</v>
      </c>
      <c r="L66" s="8" t="s">
        <v>18</v>
      </c>
      <c r="M66" s="8" t="s">
        <v>387</v>
      </c>
      <c r="N66" s="8" t="s">
        <v>386</v>
      </c>
      <c r="O66" s="7" t="s">
        <v>253</v>
      </c>
      <c r="P66" s="14">
        <v>30</v>
      </c>
      <c r="Q66" s="10">
        <v>1375</v>
      </c>
      <c r="R66" s="10">
        <f t="shared" si="2"/>
        <v>41250</v>
      </c>
      <c r="S66" s="12">
        <f t="shared" si="3"/>
        <v>46200.00000000001</v>
      </c>
      <c r="T66" s="3" t="s">
        <v>214</v>
      </c>
    </row>
    <row r="67" spans="1:20" s="86" customFormat="1" ht="53.25" customHeight="1">
      <c r="A67" s="37" t="s">
        <v>355</v>
      </c>
      <c r="B67" s="73" t="s">
        <v>276</v>
      </c>
      <c r="C67" s="15" t="s">
        <v>176</v>
      </c>
      <c r="D67" s="22" t="s">
        <v>277</v>
      </c>
      <c r="E67" s="13" t="s">
        <v>258</v>
      </c>
      <c r="F67" s="23" t="s">
        <v>57</v>
      </c>
      <c r="G67" s="5" t="s">
        <v>84</v>
      </c>
      <c r="H67" s="8">
        <v>0</v>
      </c>
      <c r="I67" s="6" t="s">
        <v>48</v>
      </c>
      <c r="J67" s="27" t="s">
        <v>117</v>
      </c>
      <c r="K67" s="21" t="s">
        <v>54</v>
      </c>
      <c r="L67" s="8" t="s">
        <v>18</v>
      </c>
      <c r="M67" s="8" t="s">
        <v>387</v>
      </c>
      <c r="N67" s="8" t="s">
        <v>386</v>
      </c>
      <c r="O67" s="7" t="s">
        <v>253</v>
      </c>
      <c r="P67" s="14">
        <v>5</v>
      </c>
      <c r="Q67" s="10">
        <v>5300</v>
      </c>
      <c r="R67" s="10">
        <f t="shared" si="2"/>
        <v>26500</v>
      </c>
      <c r="S67" s="12">
        <f t="shared" si="3"/>
        <v>29680.000000000004</v>
      </c>
      <c r="T67" s="3" t="s">
        <v>214</v>
      </c>
    </row>
    <row r="68" spans="1:21" s="86" customFormat="1" ht="53.25" customHeight="1">
      <c r="A68" s="8" t="s">
        <v>356</v>
      </c>
      <c r="B68" s="73" t="s">
        <v>278</v>
      </c>
      <c r="C68" s="15" t="s">
        <v>279</v>
      </c>
      <c r="D68" s="22" t="s">
        <v>256</v>
      </c>
      <c r="E68" s="13" t="s">
        <v>259</v>
      </c>
      <c r="F68" s="23" t="s">
        <v>57</v>
      </c>
      <c r="G68" s="5" t="s">
        <v>84</v>
      </c>
      <c r="H68" s="8">
        <v>0</v>
      </c>
      <c r="I68" s="6" t="s">
        <v>48</v>
      </c>
      <c r="J68" s="27" t="s">
        <v>117</v>
      </c>
      <c r="K68" s="21" t="s">
        <v>54</v>
      </c>
      <c r="L68" s="8" t="s">
        <v>18</v>
      </c>
      <c r="M68" s="8" t="s">
        <v>387</v>
      </c>
      <c r="N68" s="8" t="s">
        <v>386</v>
      </c>
      <c r="O68" s="7" t="s">
        <v>42</v>
      </c>
      <c r="P68" s="14">
        <v>30</v>
      </c>
      <c r="Q68" s="10">
        <v>420</v>
      </c>
      <c r="R68" s="10">
        <f t="shared" si="2"/>
        <v>12600</v>
      </c>
      <c r="S68" s="12">
        <f t="shared" si="3"/>
        <v>14112.000000000002</v>
      </c>
      <c r="T68" s="30" t="s">
        <v>214</v>
      </c>
      <c r="U68" s="86" t="s">
        <v>451</v>
      </c>
    </row>
    <row r="69" spans="1:20" s="86" customFormat="1" ht="53.25" customHeight="1">
      <c r="A69" s="37" t="s">
        <v>357</v>
      </c>
      <c r="B69" s="50" t="s">
        <v>280</v>
      </c>
      <c r="C69" s="66" t="s">
        <v>243</v>
      </c>
      <c r="D69" s="74" t="s">
        <v>281</v>
      </c>
      <c r="E69" s="38" t="s">
        <v>260</v>
      </c>
      <c r="F69" s="23" t="s">
        <v>57</v>
      </c>
      <c r="G69" s="5" t="s">
        <v>84</v>
      </c>
      <c r="H69" s="8">
        <v>0</v>
      </c>
      <c r="I69" s="6" t="s">
        <v>48</v>
      </c>
      <c r="J69" s="27" t="s">
        <v>117</v>
      </c>
      <c r="K69" s="21" t="s">
        <v>54</v>
      </c>
      <c r="L69" s="8" t="s">
        <v>18</v>
      </c>
      <c r="M69" s="8" t="s">
        <v>387</v>
      </c>
      <c r="N69" s="8" t="s">
        <v>386</v>
      </c>
      <c r="O69" s="7" t="s">
        <v>42</v>
      </c>
      <c r="P69" s="14">
        <v>115</v>
      </c>
      <c r="Q69" s="10">
        <v>965</v>
      </c>
      <c r="R69" s="10">
        <f t="shared" si="2"/>
        <v>110975</v>
      </c>
      <c r="S69" s="12">
        <f t="shared" si="3"/>
        <v>124292.00000000001</v>
      </c>
      <c r="T69" s="3" t="s">
        <v>214</v>
      </c>
    </row>
    <row r="70" spans="1:20" s="86" customFormat="1" ht="53.25" customHeight="1">
      <c r="A70" s="8" t="s">
        <v>358</v>
      </c>
      <c r="B70" s="75" t="s">
        <v>282</v>
      </c>
      <c r="C70" s="76" t="s">
        <v>283</v>
      </c>
      <c r="D70" s="77" t="s">
        <v>191</v>
      </c>
      <c r="E70" s="38" t="s">
        <v>261</v>
      </c>
      <c r="F70" s="23" t="s">
        <v>57</v>
      </c>
      <c r="G70" s="5" t="s">
        <v>84</v>
      </c>
      <c r="H70" s="8">
        <v>0</v>
      </c>
      <c r="I70" s="6" t="s">
        <v>48</v>
      </c>
      <c r="J70" s="27" t="s">
        <v>117</v>
      </c>
      <c r="K70" s="21" t="s">
        <v>54</v>
      </c>
      <c r="L70" s="8" t="s">
        <v>18</v>
      </c>
      <c r="M70" s="8" t="s">
        <v>387</v>
      </c>
      <c r="N70" s="8" t="s">
        <v>386</v>
      </c>
      <c r="O70" s="78" t="s">
        <v>41</v>
      </c>
      <c r="P70" s="14">
        <v>15</v>
      </c>
      <c r="Q70" s="10">
        <v>470</v>
      </c>
      <c r="R70" s="10">
        <f t="shared" si="2"/>
        <v>7050</v>
      </c>
      <c r="S70" s="12">
        <f t="shared" si="3"/>
        <v>7896.000000000001</v>
      </c>
      <c r="T70" s="3" t="s">
        <v>214</v>
      </c>
    </row>
    <row r="71" spans="1:20" s="86" customFormat="1" ht="53.25" customHeight="1">
      <c r="A71" s="37" t="s">
        <v>359</v>
      </c>
      <c r="B71" s="50" t="s">
        <v>284</v>
      </c>
      <c r="C71" s="57" t="s">
        <v>285</v>
      </c>
      <c r="D71" s="56" t="s">
        <v>262</v>
      </c>
      <c r="E71" s="13" t="s">
        <v>262</v>
      </c>
      <c r="F71" s="23" t="s">
        <v>57</v>
      </c>
      <c r="G71" s="5" t="s">
        <v>84</v>
      </c>
      <c r="H71" s="8">
        <v>0</v>
      </c>
      <c r="I71" s="6" t="s">
        <v>48</v>
      </c>
      <c r="J71" s="27" t="s">
        <v>117</v>
      </c>
      <c r="K71" s="21" t="s">
        <v>54</v>
      </c>
      <c r="L71" s="8" t="s">
        <v>18</v>
      </c>
      <c r="M71" s="8" t="s">
        <v>387</v>
      </c>
      <c r="N71" s="8" t="s">
        <v>386</v>
      </c>
      <c r="O71" s="7" t="s">
        <v>253</v>
      </c>
      <c r="P71" s="14">
        <v>30</v>
      </c>
      <c r="Q71" s="10">
        <v>170.5</v>
      </c>
      <c r="R71" s="10">
        <f t="shared" si="2"/>
        <v>5115</v>
      </c>
      <c r="S71" s="12">
        <f t="shared" si="3"/>
        <v>5728.8</v>
      </c>
      <c r="T71" s="3" t="s">
        <v>214</v>
      </c>
    </row>
    <row r="72" spans="1:20" s="86" customFormat="1" ht="53.25" customHeight="1">
      <c r="A72" s="8" t="s">
        <v>360</v>
      </c>
      <c r="B72" s="50" t="s">
        <v>286</v>
      </c>
      <c r="C72" s="57" t="s">
        <v>287</v>
      </c>
      <c r="D72" s="56" t="s">
        <v>263</v>
      </c>
      <c r="E72" s="13" t="s">
        <v>263</v>
      </c>
      <c r="F72" s="23" t="s">
        <v>57</v>
      </c>
      <c r="G72" s="5" t="s">
        <v>84</v>
      </c>
      <c r="H72" s="8">
        <v>0</v>
      </c>
      <c r="I72" s="6" t="s">
        <v>48</v>
      </c>
      <c r="J72" s="27" t="s">
        <v>117</v>
      </c>
      <c r="K72" s="21" t="s">
        <v>54</v>
      </c>
      <c r="L72" s="8" t="s">
        <v>18</v>
      </c>
      <c r="M72" s="8" t="s">
        <v>387</v>
      </c>
      <c r="N72" s="8" t="s">
        <v>386</v>
      </c>
      <c r="O72" s="7" t="s">
        <v>253</v>
      </c>
      <c r="P72" s="14">
        <v>40</v>
      </c>
      <c r="Q72" s="10">
        <v>220</v>
      </c>
      <c r="R72" s="10">
        <f t="shared" si="2"/>
        <v>8800</v>
      </c>
      <c r="S72" s="12">
        <f t="shared" si="3"/>
        <v>9856.000000000002</v>
      </c>
      <c r="T72" s="3" t="s">
        <v>214</v>
      </c>
    </row>
    <row r="73" spans="1:20" s="86" customFormat="1" ht="51.75" customHeight="1">
      <c r="A73" s="37" t="s">
        <v>361</v>
      </c>
      <c r="B73" s="79" t="s">
        <v>204</v>
      </c>
      <c r="C73" s="66" t="s">
        <v>205</v>
      </c>
      <c r="D73" s="74" t="s">
        <v>264</v>
      </c>
      <c r="E73" s="13" t="s">
        <v>295</v>
      </c>
      <c r="F73" s="23" t="s">
        <v>57</v>
      </c>
      <c r="G73" s="5" t="s">
        <v>84</v>
      </c>
      <c r="H73" s="4">
        <v>0</v>
      </c>
      <c r="I73" s="6" t="s">
        <v>48</v>
      </c>
      <c r="J73" s="35" t="s">
        <v>117</v>
      </c>
      <c r="K73" s="21" t="s">
        <v>54</v>
      </c>
      <c r="L73" s="8" t="s">
        <v>18</v>
      </c>
      <c r="M73" s="8" t="s">
        <v>387</v>
      </c>
      <c r="N73" s="8" t="s">
        <v>386</v>
      </c>
      <c r="O73" s="3" t="s">
        <v>42</v>
      </c>
      <c r="P73" s="14">
        <v>10</v>
      </c>
      <c r="Q73" s="10">
        <v>544.5</v>
      </c>
      <c r="R73" s="10">
        <f t="shared" si="2"/>
        <v>5445</v>
      </c>
      <c r="S73" s="12">
        <f t="shared" si="3"/>
        <v>6098.400000000001</v>
      </c>
      <c r="T73" s="30" t="s">
        <v>214</v>
      </c>
    </row>
    <row r="74" spans="1:20" s="86" customFormat="1" ht="51.75" customHeight="1">
      <c r="A74" s="8" t="s">
        <v>362</v>
      </c>
      <c r="B74" s="50" t="s">
        <v>204</v>
      </c>
      <c r="C74" s="57" t="s">
        <v>205</v>
      </c>
      <c r="D74" s="56" t="s">
        <v>264</v>
      </c>
      <c r="E74" s="13" t="s">
        <v>294</v>
      </c>
      <c r="F74" s="23" t="s">
        <v>57</v>
      </c>
      <c r="G74" s="5" t="s">
        <v>84</v>
      </c>
      <c r="H74" s="4">
        <v>0</v>
      </c>
      <c r="I74" s="6" t="s">
        <v>48</v>
      </c>
      <c r="J74" s="35" t="s">
        <v>117</v>
      </c>
      <c r="K74" s="21" t="s">
        <v>54</v>
      </c>
      <c r="L74" s="8" t="s">
        <v>18</v>
      </c>
      <c r="M74" s="8" t="s">
        <v>387</v>
      </c>
      <c r="N74" s="8" t="s">
        <v>386</v>
      </c>
      <c r="O74" s="3" t="s">
        <v>42</v>
      </c>
      <c r="P74" s="14">
        <v>2</v>
      </c>
      <c r="Q74" s="10">
        <v>8470</v>
      </c>
      <c r="R74" s="10">
        <f t="shared" si="2"/>
        <v>16940</v>
      </c>
      <c r="S74" s="12">
        <f t="shared" si="3"/>
        <v>18972.800000000003</v>
      </c>
      <c r="T74" s="30" t="s">
        <v>214</v>
      </c>
    </row>
    <row r="75" spans="1:20" s="86" customFormat="1" ht="51.75" customHeight="1">
      <c r="A75" s="37" t="s">
        <v>363</v>
      </c>
      <c r="B75" s="50" t="s">
        <v>187</v>
      </c>
      <c r="C75" s="57" t="s">
        <v>188</v>
      </c>
      <c r="D75" s="56" t="s">
        <v>265</v>
      </c>
      <c r="E75" s="13" t="s">
        <v>265</v>
      </c>
      <c r="F75" s="23" t="s">
        <v>57</v>
      </c>
      <c r="G75" s="5" t="s">
        <v>84</v>
      </c>
      <c r="H75" s="4">
        <v>0</v>
      </c>
      <c r="I75" s="6" t="s">
        <v>48</v>
      </c>
      <c r="J75" s="35" t="s">
        <v>117</v>
      </c>
      <c r="K75" s="3" t="s">
        <v>54</v>
      </c>
      <c r="L75" s="8" t="s">
        <v>18</v>
      </c>
      <c r="M75" s="8" t="s">
        <v>387</v>
      </c>
      <c r="N75" s="8" t="s">
        <v>386</v>
      </c>
      <c r="O75" s="3" t="s">
        <v>42</v>
      </c>
      <c r="P75" s="14">
        <v>250</v>
      </c>
      <c r="Q75" s="10">
        <v>320</v>
      </c>
      <c r="R75" s="10">
        <f t="shared" si="2"/>
        <v>80000</v>
      </c>
      <c r="S75" s="12">
        <f t="shared" si="3"/>
        <v>89600.00000000001</v>
      </c>
      <c r="T75" s="30" t="s">
        <v>214</v>
      </c>
    </row>
    <row r="76" spans="1:20" s="86" customFormat="1" ht="51.75" customHeight="1">
      <c r="A76" s="8" t="s">
        <v>364</v>
      </c>
      <c r="B76" s="50" t="s">
        <v>192</v>
      </c>
      <c r="C76" s="57" t="s">
        <v>288</v>
      </c>
      <c r="D76" s="56" t="s">
        <v>266</v>
      </c>
      <c r="E76" s="13" t="s">
        <v>266</v>
      </c>
      <c r="F76" s="23" t="s">
        <v>57</v>
      </c>
      <c r="G76" s="5" t="s">
        <v>84</v>
      </c>
      <c r="H76" s="4">
        <v>0</v>
      </c>
      <c r="I76" s="6" t="s">
        <v>48</v>
      </c>
      <c r="J76" s="35" t="s">
        <v>117</v>
      </c>
      <c r="K76" s="21" t="s">
        <v>54</v>
      </c>
      <c r="L76" s="8" t="s">
        <v>18</v>
      </c>
      <c r="M76" s="8" t="s">
        <v>387</v>
      </c>
      <c r="N76" s="8" t="s">
        <v>386</v>
      </c>
      <c r="O76" s="3" t="s">
        <v>42</v>
      </c>
      <c r="P76" s="14">
        <v>150</v>
      </c>
      <c r="Q76" s="10">
        <v>120</v>
      </c>
      <c r="R76" s="10">
        <f t="shared" si="2"/>
        <v>18000</v>
      </c>
      <c r="S76" s="12">
        <f t="shared" si="3"/>
        <v>20160.000000000004</v>
      </c>
      <c r="T76" s="3" t="s">
        <v>214</v>
      </c>
    </row>
    <row r="77" spans="1:20" s="86" customFormat="1" ht="63.75">
      <c r="A77" s="37" t="s">
        <v>365</v>
      </c>
      <c r="B77" s="79" t="s">
        <v>289</v>
      </c>
      <c r="C77" s="66" t="s">
        <v>290</v>
      </c>
      <c r="D77" s="74" t="s">
        <v>267</v>
      </c>
      <c r="E77" s="64" t="s">
        <v>267</v>
      </c>
      <c r="F77" s="23" t="s">
        <v>57</v>
      </c>
      <c r="G77" s="5" t="s">
        <v>84</v>
      </c>
      <c r="H77" s="4">
        <v>0</v>
      </c>
      <c r="I77" s="6" t="s">
        <v>48</v>
      </c>
      <c r="J77" s="35" t="s">
        <v>117</v>
      </c>
      <c r="K77" s="21" t="s">
        <v>54</v>
      </c>
      <c r="L77" s="8" t="s">
        <v>18</v>
      </c>
      <c r="M77" s="8" t="s">
        <v>387</v>
      </c>
      <c r="N77" s="8" t="s">
        <v>386</v>
      </c>
      <c r="O77" s="3" t="s">
        <v>42</v>
      </c>
      <c r="P77" s="14">
        <v>20</v>
      </c>
      <c r="Q77" s="10">
        <v>3100</v>
      </c>
      <c r="R77" s="10">
        <f t="shared" si="2"/>
        <v>62000</v>
      </c>
      <c r="S77" s="12">
        <f t="shared" si="3"/>
        <v>69440</v>
      </c>
      <c r="T77" s="3" t="s">
        <v>214</v>
      </c>
    </row>
    <row r="78" spans="1:20" s="86" customFormat="1" ht="63.75">
      <c r="A78" s="4" t="s">
        <v>366</v>
      </c>
      <c r="B78" s="42" t="s">
        <v>291</v>
      </c>
      <c r="C78" s="57" t="s">
        <v>292</v>
      </c>
      <c r="D78" s="57" t="s">
        <v>191</v>
      </c>
      <c r="E78" s="13" t="s">
        <v>268</v>
      </c>
      <c r="F78" s="24" t="s">
        <v>57</v>
      </c>
      <c r="G78" s="32" t="s">
        <v>84</v>
      </c>
      <c r="H78" s="45">
        <v>0</v>
      </c>
      <c r="I78" s="96" t="s">
        <v>48</v>
      </c>
      <c r="J78" s="46" t="s">
        <v>117</v>
      </c>
      <c r="K78" s="33" t="s">
        <v>54</v>
      </c>
      <c r="L78" s="37" t="s">
        <v>18</v>
      </c>
      <c r="M78" s="37" t="s">
        <v>387</v>
      </c>
      <c r="N78" s="8" t="s">
        <v>386</v>
      </c>
      <c r="O78" s="7" t="s">
        <v>42</v>
      </c>
      <c r="P78" s="80">
        <v>30</v>
      </c>
      <c r="Q78" s="81">
        <v>580</v>
      </c>
      <c r="R78" s="81">
        <f t="shared" si="2"/>
        <v>17400</v>
      </c>
      <c r="S78" s="49">
        <f t="shared" si="3"/>
        <v>19488.000000000004</v>
      </c>
      <c r="T78" s="7" t="s">
        <v>214</v>
      </c>
    </row>
    <row r="79" spans="1:20" s="86" customFormat="1" ht="63.75">
      <c r="A79" s="4" t="s">
        <v>439</v>
      </c>
      <c r="B79" s="42" t="s">
        <v>434</v>
      </c>
      <c r="C79" s="57" t="s">
        <v>435</v>
      </c>
      <c r="D79" s="57" t="s">
        <v>436</v>
      </c>
      <c r="E79" s="64" t="s">
        <v>441</v>
      </c>
      <c r="F79" s="24" t="s">
        <v>57</v>
      </c>
      <c r="G79" s="32" t="s">
        <v>84</v>
      </c>
      <c r="H79" s="45">
        <v>0</v>
      </c>
      <c r="I79" s="3" t="s">
        <v>46</v>
      </c>
      <c r="J79" s="46" t="s">
        <v>117</v>
      </c>
      <c r="K79" s="33" t="s">
        <v>54</v>
      </c>
      <c r="L79" s="37" t="s">
        <v>18</v>
      </c>
      <c r="M79" s="37" t="s">
        <v>387</v>
      </c>
      <c r="N79" s="8" t="s">
        <v>386</v>
      </c>
      <c r="O79" s="7" t="s">
        <v>443</v>
      </c>
      <c r="P79" s="80">
        <v>400</v>
      </c>
      <c r="Q79" s="81">
        <v>370</v>
      </c>
      <c r="R79" s="81">
        <f t="shared" si="2"/>
        <v>148000</v>
      </c>
      <c r="S79" s="49">
        <f t="shared" si="3"/>
        <v>165760.00000000003</v>
      </c>
      <c r="T79" s="3" t="s">
        <v>450</v>
      </c>
    </row>
    <row r="80" spans="1:20" s="86" customFormat="1" ht="63.75">
      <c r="A80" s="4" t="s">
        <v>440</v>
      </c>
      <c r="B80" s="42" t="s">
        <v>437</v>
      </c>
      <c r="C80" s="57" t="s">
        <v>435</v>
      </c>
      <c r="D80" s="57" t="s">
        <v>438</v>
      </c>
      <c r="E80" s="13" t="s">
        <v>442</v>
      </c>
      <c r="F80" s="4" t="s">
        <v>57</v>
      </c>
      <c r="G80" s="5" t="s">
        <v>84</v>
      </c>
      <c r="H80" s="4">
        <v>0</v>
      </c>
      <c r="I80" s="3" t="s">
        <v>46</v>
      </c>
      <c r="J80" s="35" t="s">
        <v>117</v>
      </c>
      <c r="K80" s="6" t="s">
        <v>54</v>
      </c>
      <c r="L80" s="4" t="s">
        <v>18</v>
      </c>
      <c r="M80" s="4" t="s">
        <v>387</v>
      </c>
      <c r="N80" s="8" t="s">
        <v>386</v>
      </c>
      <c r="O80" s="3" t="s">
        <v>443</v>
      </c>
      <c r="P80" s="14">
        <v>100</v>
      </c>
      <c r="Q80" s="10">
        <v>1900</v>
      </c>
      <c r="R80" s="10">
        <f t="shared" si="2"/>
        <v>190000</v>
      </c>
      <c r="S80" s="12">
        <f t="shared" si="3"/>
        <v>212800.00000000003</v>
      </c>
      <c r="T80" s="3" t="s">
        <v>450</v>
      </c>
    </row>
    <row r="81" spans="1:20" s="86" customFormat="1" ht="63.75">
      <c r="A81" s="8" t="s">
        <v>446</v>
      </c>
      <c r="B81" s="13" t="s">
        <v>215</v>
      </c>
      <c r="C81" s="13" t="s">
        <v>216</v>
      </c>
      <c r="D81" s="19" t="s">
        <v>217</v>
      </c>
      <c r="E81" s="53" t="s">
        <v>221</v>
      </c>
      <c r="F81" s="23" t="s">
        <v>57</v>
      </c>
      <c r="G81" s="108" t="s">
        <v>220</v>
      </c>
      <c r="H81" s="4">
        <v>0</v>
      </c>
      <c r="I81" s="3" t="s">
        <v>249</v>
      </c>
      <c r="J81" s="35" t="s">
        <v>117</v>
      </c>
      <c r="K81" s="109" t="s">
        <v>85</v>
      </c>
      <c r="L81" s="8" t="s">
        <v>18</v>
      </c>
      <c r="M81" s="110" t="s">
        <v>447</v>
      </c>
      <c r="N81" s="8" t="s">
        <v>385</v>
      </c>
      <c r="O81" s="4" t="s">
        <v>218</v>
      </c>
      <c r="P81" s="111">
        <v>1825</v>
      </c>
      <c r="Q81" s="10">
        <v>435000</v>
      </c>
      <c r="R81" s="10">
        <f t="shared" si="2"/>
        <v>793875000</v>
      </c>
      <c r="S81" s="12">
        <f t="shared" si="3"/>
        <v>889140000.0000001</v>
      </c>
      <c r="T81" s="112" t="s">
        <v>219</v>
      </c>
    </row>
    <row r="82" spans="1:21" s="131" customFormat="1" ht="73.5" customHeight="1">
      <c r="A82" s="127" t="s">
        <v>463</v>
      </c>
      <c r="B82" s="147" t="s">
        <v>278</v>
      </c>
      <c r="C82" s="148" t="s">
        <v>279</v>
      </c>
      <c r="D82" s="149" t="s">
        <v>256</v>
      </c>
      <c r="E82" s="139" t="s">
        <v>464</v>
      </c>
      <c r="F82" s="121" t="s">
        <v>57</v>
      </c>
      <c r="G82" s="150" t="s">
        <v>84</v>
      </c>
      <c r="H82" s="127">
        <v>0</v>
      </c>
      <c r="I82" s="122" t="s">
        <v>48</v>
      </c>
      <c r="J82" s="151" t="s">
        <v>117</v>
      </c>
      <c r="K82" s="126" t="s">
        <v>54</v>
      </c>
      <c r="L82" s="127" t="s">
        <v>18</v>
      </c>
      <c r="M82" s="127" t="s">
        <v>387</v>
      </c>
      <c r="N82" s="127" t="s">
        <v>386</v>
      </c>
      <c r="O82" s="152" t="s">
        <v>42</v>
      </c>
      <c r="P82" s="123">
        <v>190</v>
      </c>
      <c r="Q82" s="130">
        <v>150</v>
      </c>
      <c r="R82" s="130">
        <f>SUM(P82*Q82)</f>
        <v>28500</v>
      </c>
      <c r="S82" s="128">
        <f>SUM(R82*1.12)</f>
        <v>31920.000000000004</v>
      </c>
      <c r="T82" s="153" t="s">
        <v>214</v>
      </c>
      <c r="U82" s="131" t="s">
        <v>451</v>
      </c>
    </row>
    <row r="83" spans="1:20" s="86" customFormat="1" ht="25.5" customHeight="1">
      <c r="A83" s="155" t="s">
        <v>250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7"/>
      <c r="R83" s="113">
        <f>SUM(R8:R80)</f>
        <v>303180766.2888</v>
      </c>
      <c r="S83" s="113">
        <f>SUM(S8:S80)</f>
        <v>339562458.243456</v>
      </c>
      <c r="T83" s="114"/>
    </row>
    <row r="84" spans="1:20" s="86" customFormat="1" ht="23.25" customHeight="1">
      <c r="A84" s="161" t="s">
        <v>454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</row>
    <row r="85" spans="1:20" s="131" customFormat="1" ht="72.75" customHeight="1">
      <c r="A85" s="127" t="s">
        <v>455</v>
      </c>
      <c r="B85" s="139" t="s">
        <v>456</v>
      </c>
      <c r="C85" s="139" t="s">
        <v>457</v>
      </c>
      <c r="D85" s="140" t="s">
        <v>459</v>
      </c>
      <c r="E85" s="118" t="s">
        <v>458</v>
      </c>
      <c r="F85" s="121" t="s">
        <v>57</v>
      </c>
      <c r="G85" s="124" t="s">
        <v>220</v>
      </c>
      <c r="H85" s="125">
        <v>100</v>
      </c>
      <c r="I85" s="124" t="s">
        <v>46</v>
      </c>
      <c r="J85" s="142" t="s">
        <v>117</v>
      </c>
      <c r="K85" s="143" t="s">
        <v>460</v>
      </c>
      <c r="L85" s="127"/>
      <c r="M85" s="144" t="s">
        <v>48</v>
      </c>
      <c r="N85" s="127" t="s">
        <v>461</v>
      </c>
      <c r="O85" s="125"/>
      <c r="P85" s="145">
        <v>1</v>
      </c>
      <c r="Q85" s="130">
        <v>10568180</v>
      </c>
      <c r="R85" s="130">
        <f>SUM(Q85*1)</f>
        <v>10568180</v>
      </c>
      <c r="S85" s="128">
        <f>SUM(R85*1.12)</f>
        <v>11836361.600000001</v>
      </c>
      <c r="T85" s="146" t="s">
        <v>465</v>
      </c>
    </row>
    <row r="86" spans="1:20" s="86" customFormat="1" ht="15">
      <c r="A86" s="161" t="s">
        <v>230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1:20" s="86" customFormat="1" ht="63.75">
      <c r="A87" s="37" t="s">
        <v>367</v>
      </c>
      <c r="B87" s="89" t="s">
        <v>222</v>
      </c>
      <c r="C87" s="89" t="s">
        <v>223</v>
      </c>
      <c r="D87" s="89" t="s">
        <v>223</v>
      </c>
      <c r="E87" s="13" t="s">
        <v>225</v>
      </c>
      <c r="F87" s="4" t="s">
        <v>57</v>
      </c>
      <c r="G87" s="3" t="s">
        <v>220</v>
      </c>
      <c r="H87" s="4">
        <v>0</v>
      </c>
      <c r="I87" s="3" t="s">
        <v>46</v>
      </c>
      <c r="J87" s="35" t="s">
        <v>117</v>
      </c>
      <c r="K87" s="3" t="s">
        <v>224</v>
      </c>
      <c r="L87" s="87"/>
      <c r="M87" s="8" t="s">
        <v>388</v>
      </c>
      <c r="N87" s="8" t="s">
        <v>385</v>
      </c>
      <c r="O87" s="87"/>
      <c r="P87" s="87"/>
      <c r="Q87" s="12">
        <v>630279400</v>
      </c>
      <c r="R87" s="12">
        <f aca="true" t="shared" si="4" ref="R87:R93">SUM(Q87*1)</f>
        <v>630279400</v>
      </c>
      <c r="S87" s="10">
        <f aca="true" t="shared" si="5" ref="S87:S94">SUM(R87*1.12)</f>
        <v>705912928.0000001</v>
      </c>
      <c r="T87" s="112" t="s">
        <v>219</v>
      </c>
    </row>
    <row r="88" spans="1:20" s="86" customFormat="1" ht="63.75">
      <c r="A88" s="37" t="s">
        <v>368</v>
      </c>
      <c r="B88" s="89" t="s">
        <v>222</v>
      </c>
      <c r="C88" s="89" t="s">
        <v>223</v>
      </c>
      <c r="D88" s="89" t="s">
        <v>223</v>
      </c>
      <c r="E88" s="13" t="s">
        <v>226</v>
      </c>
      <c r="F88" s="4" t="s">
        <v>57</v>
      </c>
      <c r="G88" s="3" t="s">
        <v>220</v>
      </c>
      <c r="H88" s="4">
        <v>0</v>
      </c>
      <c r="I88" s="3" t="s">
        <v>46</v>
      </c>
      <c r="J88" s="35" t="s">
        <v>117</v>
      </c>
      <c r="K88" s="3" t="s">
        <v>224</v>
      </c>
      <c r="L88" s="87"/>
      <c r="M88" s="8" t="s">
        <v>388</v>
      </c>
      <c r="N88" s="8" t="s">
        <v>385</v>
      </c>
      <c r="O88" s="87"/>
      <c r="P88" s="87"/>
      <c r="Q88" s="12">
        <v>309833400</v>
      </c>
      <c r="R88" s="12">
        <f t="shared" si="4"/>
        <v>309833400</v>
      </c>
      <c r="S88" s="10">
        <f t="shared" si="5"/>
        <v>347013408.00000006</v>
      </c>
      <c r="T88" s="112" t="s">
        <v>219</v>
      </c>
    </row>
    <row r="89" spans="1:20" s="86" customFormat="1" ht="63.75">
      <c r="A89" s="37" t="s">
        <v>369</v>
      </c>
      <c r="B89" s="89" t="s">
        <v>222</v>
      </c>
      <c r="C89" s="13" t="s">
        <v>223</v>
      </c>
      <c r="D89" s="13" t="s">
        <v>223</v>
      </c>
      <c r="E89" s="13" t="s">
        <v>227</v>
      </c>
      <c r="F89" s="4" t="s">
        <v>57</v>
      </c>
      <c r="G89" s="3" t="s">
        <v>220</v>
      </c>
      <c r="H89" s="4">
        <v>0</v>
      </c>
      <c r="I89" s="3" t="s">
        <v>46</v>
      </c>
      <c r="J89" s="35" t="s">
        <v>117</v>
      </c>
      <c r="K89" s="3" t="s">
        <v>224</v>
      </c>
      <c r="L89" s="87"/>
      <c r="M89" s="8" t="s">
        <v>388</v>
      </c>
      <c r="N89" s="8" t="s">
        <v>385</v>
      </c>
      <c r="O89" s="87"/>
      <c r="P89" s="87"/>
      <c r="Q89" s="12">
        <v>299155000</v>
      </c>
      <c r="R89" s="12">
        <f t="shared" si="4"/>
        <v>299155000</v>
      </c>
      <c r="S89" s="10">
        <f t="shared" si="5"/>
        <v>335053600.00000006</v>
      </c>
      <c r="T89" s="112" t="s">
        <v>219</v>
      </c>
    </row>
    <row r="90" spans="1:20" s="86" customFormat="1" ht="63.75">
      <c r="A90" s="37" t="s">
        <v>370</v>
      </c>
      <c r="B90" s="38" t="s">
        <v>98</v>
      </c>
      <c r="C90" s="38" t="s">
        <v>99</v>
      </c>
      <c r="D90" s="38" t="s">
        <v>99</v>
      </c>
      <c r="E90" s="13" t="s">
        <v>107</v>
      </c>
      <c r="F90" s="4" t="s">
        <v>57</v>
      </c>
      <c r="G90" s="18" t="s">
        <v>83</v>
      </c>
      <c r="H90" s="4" t="s">
        <v>45</v>
      </c>
      <c r="I90" s="3" t="s">
        <v>51</v>
      </c>
      <c r="J90" s="35" t="s">
        <v>117</v>
      </c>
      <c r="K90" s="4" t="s">
        <v>207</v>
      </c>
      <c r="L90" s="87"/>
      <c r="M90" s="8" t="s">
        <v>448</v>
      </c>
      <c r="N90" s="82" t="s">
        <v>385</v>
      </c>
      <c r="O90" s="87"/>
      <c r="P90" s="87"/>
      <c r="Q90" s="83">
        <v>2000000</v>
      </c>
      <c r="R90" s="12">
        <f>SUM(Q90*1)</f>
        <v>2000000</v>
      </c>
      <c r="S90" s="10">
        <f>SUM(R90*1.12)</f>
        <v>2240000</v>
      </c>
      <c r="T90" s="61" t="s">
        <v>393</v>
      </c>
    </row>
    <row r="91" spans="1:20" s="86" customFormat="1" ht="76.5">
      <c r="A91" s="37" t="s">
        <v>371</v>
      </c>
      <c r="B91" s="38" t="s">
        <v>100</v>
      </c>
      <c r="C91" s="84" t="s">
        <v>101</v>
      </c>
      <c r="D91" s="84" t="s">
        <v>101</v>
      </c>
      <c r="E91" s="84" t="s">
        <v>108</v>
      </c>
      <c r="F91" s="4" t="s">
        <v>57</v>
      </c>
      <c r="G91" s="5" t="s">
        <v>83</v>
      </c>
      <c r="H91" s="8" t="s">
        <v>45</v>
      </c>
      <c r="I91" s="9" t="s">
        <v>46</v>
      </c>
      <c r="J91" s="35" t="s">
        <v>117</v>
      </c>
      <c r="K91" s="28" t="s">
        <v>54</v>
      </c>
      <c r="L91" s="87"/>
      <c r="M91" s="25" t="s">
        <v>388</v>
      </c>
      <c r="N91" s="82" t="s">
        <v>385</v>
      </c>
      <c r="O91" s="87"/>
      <c r="P91" s="87"/>
      <c r="Q91" s="83">
        <v>2000000</v>
      </c>
      <c r="R91" s="12">
        <f t="shared" si="4"/>
        <v>2000000</v>
      </c>
      <c r="S91" s="10">
        <f t="shared" si="5"/>
        <v>2240000</v>
      </c>
      <c r="T91" s="61" t="s">
        <v>393</v>
      </c>
    </row>
    <row r="92" spans="1:20" s="86" customFormat="1" ht="76.5">
      <c r="A92" s="37" t="s">
        <v>372</v>
      </c>
      <c r="B92" s="38" t="s">
        <v>102</v>
      </c>
      <c r="C92" s="38" t="s">
        <v>103</v>
      </c>
      <c r="D92" s="38" t="s">
        <v>103</v>
      </c>
      <c r="E92" s="38" t="s">
        <v>109</v>
      </c>
      <c r="F92" s="4" t="s">
        <v>57</v>
      </c>
      <c r="G92" s="5" t="s">
        <v>83</v>
      </c>
      <c r="H92" s="8" t="s">
        <v>45</v>
      </c>
      <c r="I92" s="9" t="s">
        <v>46</v>
      </c>
      <c r="J92" s="35" t="s">
        <v>117</v>
      </c>
      <c r="K92" s="28" t="s">
        <v>54</v>
      </c>
      <c r="L92" s="87"/>
      <c r="M92" s="25" t="s">
        <v>388</v>
      </c>
      <c r="N92" s="82" t="s">
        <v>385</v>
      </c>
      <c r="O92" s="87"/>
      <c r="P92" s="87"/>
      <c r="Q92" s="83">
        <v>2600000</v>
      </c>
      <c r="R92" s="12">
        <f t="shared" si="4"/>
        <v>2600000</v>
      </c>
      <c r="S92" s="10">
        <f t="shared" si="5"/>
        <v>2912000.0000000005</v>
      </c>
      <c r="T92" s="61" t="s">
        <v>393</v>
      </c>
    </row>
    <row r="93" spans="1:20" s="86" customFormat="1" ht="102">
      <c r="A93" s="4" t="s">
        <v>373</v>
      </c>
      <c r="B93" s="85" t="s">
        <v>104</v>
      </c>
      <c r="C93" s="38" t="s">
        <v>105</v>
      </c>
      <c r="D93" s="38" t="s">
        <v>106</v>
      </c>
      <c r="E93" s="38" t="s">
        <v>110</v>
      </c>
      <c r="F93" s="4" t="s">
        <v>57</v>
      </c>
      <c r="G93" s="5" t="s">
        <v>83</v>
      </c>
      <c r="H93" s="8" t="s">
        <v>45</v>
      </c>
      <c r="I93" s="9" t="s">
        <v>46</v>
      </c>
      <c r="J93" s="35" t="s">
        <v>117</v>
      </c>
      <c r="K93" s="28" t="s">
        <v>54</v>
      </c>
      <c r="L93" s="87"/>
      <c r="M93" s="25" t="s">
        <v>388</v>
      </c>
      <c r="N93" s="82" t="s">
        <v>385</v>
      </c>
      <c r="O93" s="87"/>
      <c r="P93" s="87"/>
      <c r="Q93" s="83">
        <v>2800000</v>
      </c>
      <c r="R93" s="12">
        <f t="shared" si="4"/>
        <v>2800000</v>
      </c>
      <c r="S93" s="10">
        <f t="shared" si="5"/>
        <v>3136000.0000000005</v>
      </c>
      <c r="T93" s="61" t="s">
        <v>393</v>
      </c>
    </row>
    <row r="94" spans="1:20" s="86" customFormat="1" ht="65.25" customHeight="1">
      <c r="A94" s="4" t="s">
        <v>445</v>
      </c>
      <c r="B94" s="85" t="s">
        <v>394</v>
      </c>
      <c r="C94" s="38" t="s">
        <v>395</v>
      </c>
      <c r="D94" s="38" t="s">
        <v>395</v>
      </c>
      <c r="E94" s="38" t="s">
        <v>396</v>
      </c>
      <c r="F94" s="4" t="s">
        <v>57</v>
      </c>
      <c r="G94" s="5" t="s">
        <v>83</v>
      </c>
      <c r="H94" s="8" t="s">
        <v>45</v>
      </c>
      <c r="I94" s="3" t="s">
        <v>46</v>
      </c>
      <c r="J94" s="35" t="s">
        <v>54</v>
      </c>
      <c r="K94" s="28" t="s">
        <v>54</v>
      </c>
      <c r="L94" s="87" t="s">
        <v>397</v>
      </c>
      <c r="M94" s="25" t="s">
        <v>389</v>
      </c>
      <c r="N94" s="82" t="s">
        <v>398</v>
      </c>
      <c r="O94" s="87"/>
      <c r="P94" s="87"/>
      <c r="Q94" s="83">
        <v>2100000</v>
      </c>
      <c r="R94" s="83">
        <v>2100000</v>
      </c>
      <c r="S94" s="10">
        <f t="shared" si="5"/>
        <v>2352000</v>
      </c>
      <c r="T94" s="61" t="s">
        <v>393</v>
      </c>
    </row>
    <row r="95" spans="1:20" s="86" customFormat="1" ht="15">
      <c r="A95" s="155" t="s">
        <v>251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7"/>
      <c r="R95" s="115">
        <f>SUM(R87:R94)</f>
        <v>1250767800</v>
      </c>
      <c r="S95" s="115">
        <f>SUM(S87:S94)</f>
        <v>1400859936.0000002</v>
      </c>
      <c r="T95" s="116"/>
    </row>
    <row r="96" spans="1:20" s="86" customFormat="1" ht="15">
      <c r="A96" s="155" t="s">
        <v>252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7"/>
      <c r="R96" s="115">
        <f>SUM(R95+R83)</f>
        <v>1553948566.2888</v>
      </c>
      <c r="S96" s="115">
        <f>SUM(S95+S83)</f>
        <v>1740422394.2434564</v>
      </c>
      <c r="T96" s="116"/>
    </row>
  </sheetData>
  <sheetProtection/>
  <autoFilter ref="A6:T96"/>
  <mergeCells count="9">
    <mergeCell ref="R1:T1"/>
    <mergeCell ref="A95:Q95"/>
    <mergeCell ref="A96:Q96"/>
    <mergeCell ref="A3:S3"/>
    <mergeCell ref="A7:T7"/>
    <mergeCell ref="A83:Q83"/>
    <mergeCell ref="A86:T86"/>
    <mergeCell ref="A84:T84"/>
    <mergeCell ref="R2:T2"/>
  </mergeCells>
  <dataValidations count="5">
    <dataValidation type="list" allowBlank="1" showInputMessage="1" showErrorMessage="1" sqref="G87:G89 G85">
      <formula1>основания_итог</formula1>
    </dataValidation>
    <dataValidation type="list" allowBlank="1" showInputMessage="1" showErrorMessage="1" sqref="O39:O42 O20:O26 O28:O36 O8:O18 O44:O82">
      <formula1>ЕИ</formula1>
    </dataValidation>
    <dataValidation type="whole" allowBlank="1" showInputMessage="1" showErrorMessage="1" sqref="H37 H39:H42 H20:H23 H26:H28 H87:H90 H31 H8:H18 T24:T25 T29:T30 T73:T75 H45:H63 T68 H94 T32:T36 T64:T65 H73:H81 T82">
      <formula1>0</formula1>
      <formula2>100</formula2>
    </dataValidation>
    <dataValidation type="list" allowBlank="1" showInputMessage="1" showErrorMessage="1" sqref="F43:F44 F24:F28 F31 F13:F17 F81">
      <formula1>Способ_закупок</formula1>
    </dataValidation>
    <dataValidation type="textLength" operator="equal" allowBlank="1" showInputMessage="1" showErrorMessage="1" error="Код КАТО должен содержать 9 символов" sqref="I91:I93">
      <formula1>9</formula1>
    </dataValidation>
  </dataValidations>
  <hyperlinks>
    <hyperlink ref="B48" r:id="rId1" display="https://enstru.kz/code_new.jsp?&amp;t=%D0%A1%D0%B8%D1%81%D1%82%D0%B5%D0%BC%D0%B0%20%D0%B0%D0%BA%D1%83%D1%81%D1%82%D0%B8%D1%87%D0%B5%D1%81%D0%BA%D0%B0%D1%8F%20%D0%BC%D0%BD%D0%BE%D0%B3%D0%BE%D0%BF%D0%BE%D0%BB%D0%BE%D1%81%D0%BD%D0%B0%D1%8F&amp;s=common&amp;p=10&amp;n=0&amp;S=264031%2E900&amp;N=%D0%A1%D0%B8%D1%81%D1%82%D0%B5%D0%BC%D0%B0%20%D0%B0%D0%BA%D1%83%D1%81%D1%82%D0%B8%D1%87%D0%B5%D1%81%D0%BA%D0%B0%D1%8F&amp;fc=1&amp;fg=1&amp;new=264031.900.00000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63" t="s">
        <v>28</v>
      </c>
      <c r="B2" s="163"/>
      <c r="C2" s="2"/>
      <c r="D2" s="2"/>
    </row>
    <row r="4" spans="1:2" ht="15">
      <c r="A4" s="1" t="s">
        <v>6</v>
      </c>
      <c r="B4" s="1" t="s">
        <v>7</v>
      </c>
    </row>
    <row r="5" spans="1:2" ht="15">
      <c r="A5" s="1" t="s">
        <v>8</v>
      </c>
      <c r="B5" s="1" t="s">
        <v>9</v>
      </c>
    </row>
    <row r="6" spans="1:2" ht="15">
      <c r="A6" s="1" t="s">
        <v>10</v>
      </c>
      <c r="B6" s="1" t="s">
        <v>11</v>
      </c>
    </row>
    <row r="7" spans="1:2" ht="15">
      <c r="A7" s="1" t="s">
        <v>12</v>
      </c>
      <c r="B7" s="1" t="s">
        <v>13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18</v>
      </c>
      <c r="B10" s="1" t="s">
        <v>19</v>
      </c>
    </row>
    <row r="11" spans="1:2" ht="15">
      <c r="A11" s="1" t="s">
        <v>20</v>
      </c>
      <c r="B11" s="1" t="s">
        <v>21</v>
      </c>
    </row>
    <row r="12" spans="1:2" ht="15">
      <c r="A12" s="1" t="s">
        <v>22</v>
      </c>
      <c r="B12" s="1" t="s">
        <v>23</v>
      </c>
    </row>
    <row r="13" spans="1:2" ht="15">
      <c r="A13" s="1" t="s">
        <v>24</v>
      </c>
      <c r="B13" s="1" t="s">
        <v>25</v>
      </c>
    </row>
    <row r="14" spans="1:2" ht="15">
      <c r="A14" s="1" t="s">
        <v>26</v>
      </c>
      <c r="B14" s="1" t="s">
        <v>27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30</v>
      </c>
    </row>
    <row r="3" ht="15">
      <c r="B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32</v>
      </c>
    </row>
    <row r="4" ht="15">
      <c r="B4" t="s">
        <v>33</v>
      </c>
    </row>
    <row r="5" ht="15">
      <c r="B5" t="s">
        <v>35</v>
      </c>
    </row>
    <row r="6" ht="15">
      <c r="B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33</v>
      </c>
    </row>
    <row r="4" ht="15">
      <c r="B4" t="s">
        <v>35</v>
      </c>
    </row>
    <row r="5" ht="15">
      <c r="B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36</v>
      </c>
    </row>
    <row r="4" ht="15">
      <c r="B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Bexultan Tolegen</cp:lastModifiedBy>
  <dcterms:created xsi:type="dcterms:W3CDTF">2012-09-14T10:00:02Z</dcterms:created>
  <dcterms:modified xsi:type="dcterms:W3CDTF">2023-02-06T04:58:01Z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